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Responses" sheetId="1" r:id="rId1"/>
    <sheet name="Source" sheetId="2" state="hidden" r:id="rId2"/>
    <sheet name="Calcs" sheetId="3" state="hidden" r:id="rId3"/>
  </sheets>
  <definedNames>
    <definedName name="Completed">'Calcs'!$E$11</definedName>
    <definedName name="Conclusion">'Calcs'!$O$46:$P$56</definedName>
    <definedName name="Count">'Calcs'!$G$11</definedName>
    <definedName name="Errors">'Calcs'!$I$11</definedName>
    <definedName name="ImportanceList">'Calcs'!$O$18:$P$28</definedName>
    <definedName name="Max">'Calcs'!$F$11</definedName>
    <definedName name="Message1">'Calcs'!$C$4</definedName>
    <definedName name="Message2">'Calcs'!$C$5</definedName>
    <definedName name="Message3">'Calcs'!$C$6</definedName>
    <definedName name="Percent">'Calcs'!$L$11</definedName>
    <definedName name="_xlnm.Print_Area" localSheetId="0">'Responses'!$A$1:$E$32</definedName>
    <definedName name="QuestionList">'Source'!$B$8</definedName>
    <definedName name="Remaining">'Calcs'!$K$11</definedName>
    <definedName name="ResponseList">'Responses'!$D$18</definedName>
    <definedName name="Scale">'Calcs'!$O$32:$P$42</definedName>
    <definedName name="Sum">'Calcs'!$J$11</definedName>
    <definedName name="Total">'Source'!$D$5</definedName>
  </definedNames>
  <calcPr fullCalcOnLoad="1"/>
</workbook>
</file>

<file path=xl/sharedStrings.xml><?xml version="1.0" encoding="utf-8"?>
<sst xmlns="http://schemas.openxmlformats.org/spreadsheetml/2006/main" count="91" uniqueCount="83">
  <si>
    <t xml:space="preserve"># </t>
  </si>
  <si>
    <t>Statement / Question</t>
  </si>
  <si>
    <t>Response</t>
  </si>
  <si>
    <t>Score</t>
  </si>
  <si>
    <t>Count</t>
  </si>
  <si>
    <t>Sum</t>
  </si>
  <si>
    <t>Message1</t>
  </si>
  <si>
    <t>Message2</t>
  </si>
  <si>
    <t>Message3</t>
  </si>
  <si>
    <t>Remaining</t>
  </si>
  <si>
    <t>Max</t>
  </si>
  <si>
    <t>Agree?</t>
  </si>
  <si>
    <t>Scale</t>
  </si>
  <si>
    <t>I disagree strongly</t>
  </si>
  <si>
    <t>I disagree</t>
  </si>
  <si>
    <t>I neither agree nor disagree</t>
  </si>
  <si>
    <t>I agree</t>
  </si>
  <si>
    <t>I agree strongly</t>
  </si>
  <si>
    <t>Percent</t>
  </si>
  <si>
    <t xml:space="preserve">There is no chance that High Probability Selling will work for you. </t>
  </si>
  <si>
    <t xml:space="preserve">No need to take HPS.  You are already doing it. </t>
  </si>
  <si>
    <t xml:space="preserve">You will probably benefit from High Probability Selling. </t>
  </si>
  <si>
    <t>You probably will not benefit from High Probability Selling.</t>
  </si>
  <si>
    <t xml:space="preserve">There is very little chance that High Probability Selling will work for you. </t>
  </si>
  <si>
    <t xml:space="preserve">You will certainly benefit from High Probability Selling. </t>
  </si>
  <si>
    <t>Conclusion</t>
  </si>
  <si>
    <t>I use a specific selling system or process, and I stick with it every time.</t>
  </si>
  <si>
    <t>ImportanceList</t>
  </si>
  <si>
    <t>Maximum importance. Negative attribute.</t>
  </si>
  <si>
    <t>Extremely important negative attribute.</t>
  </si>
  <si>
    <t>Very important negative attribute.</t>
  </si>
  <si>
    <t>Important negative attribute.</t>
  </si>
  <si>
    <t>Slightly important negative attribute.</t>
  </si>
  <si>
    <t>Slightly important positive attribute.</t>
  </si>
  <si>
    <t>Important positive attribute.</t>
  </si>
  <si>
    <t>Very important positive attribute.</t>
  </si>
  <si>
    <t>Extremely important positive attribute.</t>
  </si>
  <si>
    <t>Maximum importance. Positive attribute.</t>
  </si>
  <si>
    <t>Not important. Neither positive nor negative attribute.</t>
  </si>
  <si>
    <t>Q</t>
  </si>
  <si>
    <t>Factor</t>
  </si>
  <si>
    <t>Complete?</t>
  </si>
  <si>
    <t>Abs</t>
  </si>
  <si>
    <t>Completed</t>
  </si>
  <si>
    <t xml:space="preserve">Be careful with this sheet.  Changes could cause everything to stop working.   </t>
  </si>
  <si>
    <t>If you want to modify the questions and scores, use the sheet called "Source".</t>
  </si>
  <si>
    <t>Text</t>
  </si>
  <si>
    <t>Meaning of Importance Factor</t>
  </si>
  <si>
    <t>List of Questions with their Importance Factors</t>
  </si>
  <si>
    <t>Do not change or move any cell that is shaded.</t>
  </si>
  <si>
    <t>I consider myself an accommodating and helpful salesperson.</t>
  </si>
  <si>
    <t>I only speak to the decision maker when I make a sales call.</t>
  </si>
  <si>
    <t>I am willing to do "whatever it takes" to make a sale.</t>
  </si>
  <si>
    <t>I won’t give up on a sale if there is any chance of closing business.</t>
  </si>
  <si>
    <t>I quickly get to the “bottom-line” of what the prospect wants.</t>
  </si>
  <si>
    <t>Total number of Statements or Questions in this List (that are completed) ==&gt;</t>
  </si>
  <si>
    <t xml:space="preserve">I close sales by overcoming prospects' objections. </t>
  </si>
  <si>
    <t xml:space="preserve">I make sales by persuading prospects to buy. </t>
  </si>
  <si>
    <t>I try to make friends with my customers.</t>
  </si>
  <si>
    <t xml:space="preserve"> </t>
  </si>
  <si>
    <t>Errors</t>
  </si>
  <si>
    <t>Resp Type</t>
  </si>
  <si>
    <t>Questionnaire for Estimating the Probability of Your Success With High Probability Selling</t>
  </si>
  <si>
    <t xml:space="preserve">I monitor all of my sales activities and keep records of the results. </t>
  </si>
  <si>
    <t xml:space="preserve">You are most likely to benefit from High Probability Selling. </t>
  </si>
  <si>
    <t xml:space="preserve">You might benefit from High Probability Selling. </t>
  </si>
  <si>
    <t>here =&gt;</t>
  </si>
  <si>
    <t>I agree to some extent</t>
  </si>
  <si>
    <t>I agree just a little</t>
  </si>
  <si>
    <t>I disagree to some extent</t>
  </si>
  <si>
    <t>I disagree just a little</t>
  </si>
  <si>
    <t>I try new things to see if they work for me.</t>
  </si>
  <si>
    <t>Importance Factor must be a number, -5 to +5</t>
  </si>
  <si>
    <t>Importance Factor
-5 to +5</t>
  </si>
  <si>
    <t>0 to 10</t>
  </si>
  <si>
    <t>Questions</t>
  </si>
  <si>
    <t>Responses</t>
  </si>
  <si>
    <t>I disagree very strongly</t>
  </si>
  <si>
    <t>I agree very strongly</t>
  </si>
  <si>
    <t>I adapt my personality to match the personality of each prospect.</t>
  </si>
  <si>
    <t xml:space="preserve">I don't spend time with a prospect who is merely interested. </t>
  </si>
  <si>
    <t xml:space="preserve">I never take "no" for an answer. </t>
  </si>
  <si>
    <t>Average of all of the Importance Factors below ==&gt;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</si>
</sst>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0000000"/>
    <numFmt numFmtId="167" formatCode="0.0000000"/>
    <numFmt numFmtId="168" formatCode="0.000000"/>
    <numFmt numFmtId="169" formatCode="0.00000"/>
    <numFmt numFmtId="170" formatCode="0.0000"/>
    <numFmt numFmtId="171" formatCode="0.000"/>
  </numFmts>
  <fonts count="7">
    <font>
      <sz val="10"/>
      <name val="Arial"/>
      <family val="0"/>
    </font>
    <font>
      <sz val="8"/>
      <name val="Arial"/>
      <family val="0"/>
    </font>
    <font>
      <u val="single"/>
      <sz val="10"/>
      <name val="Arial"/>
      <family val="0"/>
    </font>
    <font>
      <sz val="12"/>
      <name val="Arial"/>
      <family val="0"/>
    </font>
    <font>
      <u val="single"/>
      <sz val="12"/>
      <name val="Arial"/>
      <family val="0"/>
    </font>
    <font>
      <sz val="14"/>
      <name val="Arial"/>
      <family val="0"/>
    </font>
    <font>
      <b/>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164" fontId="3" fillId="0" borderId="0" xfId="0" applyNumberFormat="1" applyFont="1" applyAlignment="1">
      <alignment/>
    </xf>
    <xf numFmtId="0" fontId="3" fillId="0" borderId="0" xfId="0" applyFont="1" applyAlignment="1">
      <alignment horizontal="center"/>
    </xf>
    <xf numFmtId="0" fontId="5" fillId="0" borderId="0" xfId="0" applyFont="1" applyAlignment="1">
      <alignment/>
    </xf>
    <xf numFmtId="165" fontId="0" fillId="0" borderId="0" xfId="19" applyNumberFormat="1" applyAlignment="1">
      <alignment horizontal="center"/>
    </xf>
    <xf numFmtId="0" fontId="0" fillId="2" borderId="0" xfId="0" applyFill="1" applyAlignment="1">
      <alignment/>
    </xf>
    <xf numFmtId="0" fontId="0" fillId="2" borderId="0" xfId="0" applyFill="1" applyAlignment="1">
      <alignment horizontal="center"/>
    </xf>
    <xf numFmtId="0" fontId="2" fillId="2" borderId="0" xfId="0" applyFont="1" applyFill="1" applyAlignment="1">
      <alignment horizontal="right"/>
    </xf>
    <xf numFmtId="164" fontId="0" fillId="2" borderId="0" xfId="0" applyNumberFormat="1" applyFill="1" applyAlignment="1">
      <alignment/>
    </xf>
    <xf numFmtId="0" fontId="2" fillId="2" borderId="0" xfId="0" applyFont="1" applyFill="1" applyAlignment="1">
      <alignment/>
    </xf>
    <xf numFmtId="0" fontId="2" fillId="2" borderId="0" xfId="0" applyFont="1" applyFill="1" applyAlignment="1">
      <alignment horizontal="center" wrapText="1"/>
    </xf>
    <xf numFmtId="0" fontId="2" fillId="2" borderId="0" xfId="0" applyFont="1" applyFill="1" applyAlignment="1">
      <alignment horizontal="left" wrapText="1"/>
    </xf>
    <xf numFmtId="0" fontId="0" fillId="2" borderId="0" xfId="0" applyFill="1" applyAlignment="1">
      <alignment horizontal="right"/>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protection hidden="1"/>
    </xf>
    <xf numFmtId="0" fontId="0" fillId="0" borderId="0" xfId="0" applyAlignment="1" applyProtection="1">
      <alignment horizontal="center"/>
      <protection hidden="1"/>
    </xf>
    <xf numFmtId="165" fontId="0" fillId="0" borderId="0" xfId="19" applyNumberFormat="1" applyAlignment="1" applyProtection="1">
      <alignment horizontal="center"/>
      <protection hidden="1"/>
    </xf>
    <xf numFmtId="0" fontId="2" fillId="0" borderId="0" xfId="0" applyFont="1" applyAlignment="1" applyProtection="1">
      <alignment horizontal="right"/>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2" fillId="0" borderId="0" xfId="0" applyFont="1" applyAlignment="1" applyProtection="1">
      <alignment horizontal="left"/>
      <protection hidden="1"/>
    </xf>
    <xf numFmtId="164" fontId="0" fillId="0" borderId="0" xfId="0" applyNumberFormat="1" applyAlignment="1" applyProtection="1">
      <alignment/>
      <protection hidden="1"/>
    </xf>
    <xf numFmtId="0" fontId="0" fillId="0" borderId="0" xfId="0" applyFont="1" applyAlignment="1" applyProtection="1">
      <alignment horizontal="center"/>
      <protection hidden="1"/>
    </xf>
    <xf numFmtId="9" fontId="0" fillId="0" borderId="0" xfId="19" applyNumberFormat="1" applyAlignment="1" applyProtection="1">
      <alignment horizontal="center"/>
      <protection hidden="1"/>
    </xf>
    <xf numFmtId="0" fontId="3" fillId="0" borderId="0" xfId="0" applyFont="1" applyAlignment="1" applyProtection="1">
      <alignment horizontal="center"/>
      <protection locked="0"/>
    </xf>
    <xf numFmtId="0" fontId="0" fillId="0" borderId="0" xfId="0" applyAlignment="1" applyProtection="1">
      <alignment/>
      <protection locked="0"/>
    </xf>
    <xf numFmtId="0" fontId="6" fillId="0" borderId="0" xfId="0" applyFont="1" applyAlignment="1">
      <alignment/>
    </xf>
    <xf numFmtId="2" fontId="0" fillId="2" borderId="0" xfId="0" applyNumberForma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xdr:row>
      <xdr:rowOff>76200</xdr:rowOff>
    </xdr:from>
    <xdr:to>
      <xdr:col>4</xdr:col>
      <xdr:colOff>552450</xdr:colOff>
      <xdr:row>10</xdr:row>
      <xdr:rowOff>171450</xdr:rowOff>
    </xdr:to>
    <xdr:sp>
      <xdr:nvSpPr>
        <xdr:cNvPr id="1" name="TextBox 1"/>
        <xdr:cNvSpPr txBox="1">
          <a:spLocks noChangeArrowheads="1"/>
        </xdr:cNvSpPr>
      </xdr:nvSpPr>
      <xdr:spPr>
        <a:xfrm>
          <a:off x="552450" y="304800"/>
          <a:ext cx="7086600" cy="17811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High Probability Selling (HPS) is a good choice for some people and not for many others. 
This "self-test" questionnaire is designed to help you decide whether HPS is likely to work for you or not. 
For each of the statements below, please respond with a number from </a:t>
          </a:r>
          <a:r>
            <a:rPr lang="en-US" cap="none" sz="1200" b="1" i="0" u="none" baseline="0">
              <a:latin typeface="Arial"/>
              <a:ea typeface="Arial"/>
              <a:cs typeface="Arial"/>
            </a:rPr>
            <a:t>0 to 10</a:t>
          </a:r>
          <a:r>
            <a:rPr lang="en-US" cap="none" sz="1200" b="0" i="0" u="none" baseline="0">
              <a:latin typeface="Arial"/>
              <a:ea typeface="Arial"/>
              <a:cs typeface="Arial"/>
            </a:rPr>
            <a:t>, where 10 means that you agree extremely strongly and 0 means that you disagree extremely strongly. 
Each time you type a number in the "Agree" column, press the enter key on your keyboard to register your response and advance to the next question.  You can change your responses at any time and in any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18"/>
  <sheetViews>
    <sheetView tabSelected="1" workbookViewId="0" topLeftCell="A1">
      <selection activeCell="D19" sqref="D19"/>
    </sheetView>
  </sheetViews>
  <sheetFormatPr defaultColWidth="9.140625" defaultRowHeight="12.75"/>
  <cols>
    <col min="3" max="3" width="76.57421875" style="0" bestFit="1" customWidth="1"/>
    <col min="4" max="4" width="11.421875" style="0" bestFit="1" customWidth="1"/>
    <col min="5" max="5" width="38.28125" style="0" customWidth="1"/>
  </cols>
  <sheetData>
    <row r="1" ht="18">
      <c r="A1" s="9" t="s">
        <v>62</v>
      </c>
    </row>
    <row r="3" ht="15">
      <c r="B3" s="3"/>
    </row>
    <row r="4" ht="15">
      <c r="B4" s="3"/>
    </row>
    <row r="5" ht="15">
      <c r="B5" s="3"/>
    </row>
    <row r="6" ht="15">
      <c r="B6" s="3"/>
    </row>
    <row r="7" ht="15">
      <c r="B7" s="3"/>
    </row>
    <row r="8" ht="15">
      <c r="B8" s="3"/>
    </row>
    <row r="9" ht="15">
      <c r="B9" s="3"/>
    </row>
    <row r="10" ht="15">
      <c r="B10" s="3"/>
    </row>
    <row r="11" ht="15">
      <c r="B11" s="3"/>
    </row>
    <row r="12" ht="15">
      <c r="B12" s="3"/>
    </row>
    <row r="13" ht="15">
      <c r="B13" s="3" t="str">
        <f>"When you have entered your responses for all "&amp;Completed&amp;" questions, the results will appear "</f>
        <v>When you have entered your responses for all 14 questions, the results will appear </v>
      </c>
    </row>
    <row r="14" spans="2:3" ht="15.75">
      <c r="B14" s="3" t="s">
        <v>66</v>
      </c>
      <c r="C14" s="33" t="str">
        <f>Message1</f>
        <v>There are 14 questions to answer.</v>
      </c>
    </row>
    <row r="15" spans="2:3" ht="15.75">
      <c r="B15" s="3"/>
      <c r="C15" s="33">
        <f>Message2</f>
      </c>
    </row>
    <row r="16" spans="2:3" ht="15.75">
      <c r="B16" s="3"/>
      <c r="C16" s="33" t="str">
        <f>Message3</f>
        <v> </v>
      </c>
    </row>
    <row r="17" ht="15">
      <c r="D17" s="8" t="s">
        <v>74</v>
      </c>
    </row>
    <row r="18" spans="2:4" ht="15">
      <c r="B18" s="4" t="s">
        <v>0</v>
      </c>
      <c r="C18" s="5" t="s">
        <v>1</v>
      </c>
      <c r="D18" s="6" t="s">
        <v>11</v>
      </c>
    </row>
    <row r="19" spans="2:9" ht="15">
      <c r="B19" s="7">
        <f>IF(Calcs!E15="Yes",Calcs!B15,"")</f>
        <v>1</v>
      </c>
      <c r="C19" s="3" t="str">
        <f aca="true" ca="1" t="shared" si="0" ref="C19:C50">IF(ISNUMBER(B19),OFFSET(QuestionList,B19,1),"")</f>
        <v>I consider myself an accommodating and helpful salesperson.</v>
      </c>
      <c r="D19" s="31"/>
      <c r="E19" s="3">
        <f aca="true" t="shared" si="1" ref="E19:E50">IF(ISBLANK(D19),"",IF(C19="","This response is in the wrong place.",IF(NOT(ISNUMBER(D19)),"must be a number 0-10",IF(OR(D19&lt;0,D19&gt;10),"must be 0 to 10",VLOOKUP(D19,Scale,2)))))</f>
      </c>
      <c r="H19" s="8"/>
      <c r="I19" s="3"/>
    </row>
    <row r="20" spans="2:9" ht="15">
      <c r="B20" s="7">
        <f>IF(Calcs!E16="Yes",Calcs!B16,"")</f>
        <v>2</v>
      </c>
      <c r="C20" s="3" t="str">
        <f ca="1" t="shared" si="0"/>
        <v>I try to make friends with my customers.</v>
      </c>
      <c r="D20" s="31"/>
      <c r="E20" s="3">
        <f t="shared" si="1"/>
      </c>
      <c r="H20" s="8"/>
      <c r="I20" s="3"/>
    </row>
    <row r="21" spans="2:9" ht="15">
      <c r="B21" s="7">
        <f>IF(Calcs!E17="Yes",Calcs!B17,"")</f>
        <v>3</v>
      </c>
      <c r="C21" s="3" t="str">
        <f ca="1" t="shared" si="0"/>
        <v>I only speak to the decision maker when I make a sales call.</v>
      </c>
      <c r="D21" s="31"/>
      <c r="E21" s="3">
        <f t="shared" si="1"/>
      </c>
      <c r="H21" s="8"/>
      <c r="I21" s="3"/>
    </row>
    <row r="22" spans="2:9" ht="15">
      <c r="B22" s="7">
        <f>IF(Calcs!E18="Yes",Calcs!B18,"")</f>
        <v>4</v>
      </c>
      <c r="C22" s="3" t="str">
        <f ca="1" t="shared" si="0"/>
        <v>I quickly get to the “bottom-line” of what the prospect wants.</v>
      </c>
      <c r="D22" s="31"/>
      <c r="E22" s="3">
        <f t="shared" si="1"/>
      </c>
      <c r="H22" s="8"/>
      <c r="I22" s="3"/>
    </row>
    <row r="23" spans="2:9" ht="15">
      <c r="B23" s="7">
        <f>IF(Calcs!E19="Yes",Calcs!B19,"")</f>
        <v>5</v>
      </c>
      <c r="C23" s="3" t="str">
        <f ca="1" t="shared" si="0"/>
        <v>I monitor all of my sales activities and keep records of the results. </v>
      </c>
      <c r="D23" s="31"/>
      <c r="E23" s="3">
        <f t="shared" si="1"/>
      </c>
      <c r="H23" s="8"/>
      <c r="I23" s="3"/>
    </row>
    <row r="24" spans="2:9" ht="15">
      <c r="B24" s="7">
        <f>IF(Calcs!E20="Yes",Calcs!B20,"")</f>
        <v>6</v>
      </c>
      <c r="C24" s="3" t="str">
        <f ca="1" t="shared" si="0"/>
        <v>I am willing to do "whatever it takes" to make a sale.</v>
      </c>
      <c r="D24" s="31"/>
      <c r="E24" s="3">
        <f t="shared" si="1"/>
      </c>
      <c r="H24" s="8"/>
      <c r="I24" s="3"/>
    </row>
    <row r="25" spans="2:9" ht="15">
      <c r="B25" s="7">
        <f>IF(Calcs!E21="Yes",Calcs!B21,"")</f>
        <v>7</v>
      </c>
      <c r="C25" s="3" t="str">
        <f ca="1" t="shared" si="0"/>
        <v>I adapt my personality to match the personality of each prospect.</v>
      </c>
      <c r="D25" s="31"/>
      <c r="E25" s="3">
        <f t="shared" si="1"/>
      </c>
      <c r="H25" s="8"/>
      <c r="I25" s="3"/>
    </row>
    <row r="26" spans="2:9" ht="15">
      <c r="B26" s="7">
        <f>IF(Calcs!E22="Yes",Calcs!B22,"")</f>
        <v>8</v>
      </c>
      <c r="C26" s="3" t="str">
        <f ca="1" t="shared" si="0"/>
        <v>I close sales by overcoming prospects' objections. </v>
      </c>
      <c r="D26" s="31"/>
      <c r="E26" s="3">
        <f t="shared" si="1"/>
      </c>
      <c r="H26" s="8"/>
      <c r="I26" s="3"/>
    </row>
    <row r="27" spans="2:9" ht="15">
      <c r="B27" s="7">
        <f>IF(Calcs!E23="Yes",Calcs!B23,"")</f>
        <v>9</v>
      </c>
      <c r="C27" s="3" t="str">
        <f ca="1" t="shared" si="0"/>
        <v>I use a specific selling system or process, and I stick with it every time.</v>
      </c>
      <c r="D27" s="31"/>
      <c r="E27" s="3">
        <f t="shared" si="1"/>
      </c>
      <c r="H27" s="8"/>
      <c r="I27" s="3"/>
    </row>
    <row r="28" spans="2:9" ht="15">
      <c r="B28" s="7">
        <f>IF(Calcs!E24="Yes",Calcs!B24,"")</f>
        <v>10</v>
      </c>
      <c r="C28" s="3" t="str">
        <f ca="1" t="shared" si="0"/>
        <v>I make sales by persuading prospects to buy. </v>
      </c>
      <c r="D28" s="31"/>
      <c r="E28" s="3">
        <f t="shared" si="1"/>
      </c>
      <c r="H28" s="8"/>
      <c r="I28" s="3"/>
    </row>
    <row r="29" spans="2:9" ht="15">
      <c r="B29" s="7">
        <f>IF(Calcs!E25="Yes",Calcs!B25,"")</f>
        <v>11</v>
      </c>
      <c r="C29" s="3" t="str">
        <f ca="1" t="shared" si="0"/>
        <v>I won’t give up on a sale if there is any chance of closing business.</v>
      </c>
      <c r="D29" s="31"/>
      <c r="E29" s="3">
        <f t="shared" si="1"/>
      </c>
      <c r="H29" s="8"/>
      <c r="I29" s="3"/>
    </row>
    <row r="30" spans="2:5" ht="15">
      <c r="B30" s="7">
        <f>IF(Calcs!E26="Yes",Calcs!B26,"")</f>
        <v>12</v>
      </c>
      <c r="C30" s="3" t="str">
        <f ca="1" t="shared" si="0"/>
        <v>I don't spend time with a prospect who is merely interested. </v>
      </c>
      <c r="D30" s="31"/>
      <c r="E30" s="3">
        <f t="shared" si="1"/>
      </c>
    </row>
    <row r="31" spans="2:5" ht="15">
      <c r="B31" s="7">
        <f>IF(Calcs!E27="Yes",Calcs!B27,"")</f>
        <v>13</v>
      </c>
      <c r="C31" s="3" t="str">
        <f ca="1" t="shared" si="0"/>
        <v>I try new things to see if they work for me.</v>
      </c>
      <c r="D31" s="31"/>
      <c r="E31" s="3">
        <f t="shared" si="1"/>
      </c>
    </row>
    <row r="32" spans="2:5" ht="15">
      <c r="B32" s="7">
        <f>IF(Calcs!E28="Yes",Calcs!B28,"")</f>
        <v>14</v>
      </c>
      <c r="C32" s="3" t="str">
        <f ca="1" t="shared" si="0"/>
        <v>I never take "no" for an answer. </v>
      </c>
      <c r="D32" s="31"/>
      <c r="E32" s="3">
        <f t="shared" si="1"/>
      </c>
    </row>
    <row r="33" spans="2:5" ht="15">
      <c r="B33" s="7">
        <f>IF(Calcs!E29="Yes",Calcs!B29,"")</f>
      </c>
      <c r="C33" s="3">
        <f ca="1" t="shared" si="0"/>
      </c>
      <c r="D33" s="31"/>
      <c r="E33" s="3">
        <f t="shared" si="1"/>
      </c>
    </row>
    <row r="34" spans="2:5" ht="15">
      <c r="B34" s="3" t="str">
        <f>"When you have entered your responses for all "&amp;Completed&amp;" questions, the results will appear "</f>
        <v>When you have entered your responses for all 14 questions, the results will appear </v>
      </c>
      <c r="D34" s="31"/>
      <c r="E34" s="3">
        <f t="shared" si="1"/>
      </c>
    </row>
    <row r="35" spans="2:5" ht="15.75">
      <c r="B35" s="3" t="s">
        <v>66</v>
      </c>
      <c r="C35" s="33" t="str">
        <f>Message1</f>
        <v>There are 14 questions to answer.</v>
      </c>
      <c r="D35" s="31"/>
      <c r="E35" s="3">
        <f t="shared" si="1"/>
      </c>
    </row>
    <row r="36" spans="2:5" ht="15.75">
      <c r="B36" s="3"/>
      <c r="C36" s="33">
        <f>Message2</f>
      </c>
      <c r="D36" s="31"/>
      <c r="E36" s="3">
        <f t="shared" si="1"/>
      </c>
    </row>
    <row r="37" spans="2:5" ht="15.75">
      <c r="B37" s="3"/>
      <c r="C37" s="33" t="str">
        <f>Message3</f>
        <v> </v>
      </c>
      <c r="D37" s="31"/>
      <c r="E37" s="3">
        <f t="shared" si="1"/>
      </c>
    </row>
    <row r="38" spans="2:5" ht="15">
      <c r="B38" s="7">
        <f>IF(Calcs!E34="Yes",Calcs!B34,"")</f>
      </c>
      <c r="C38" s="3">
        <f ca="1" t="shared" si="0"/>
      </c>
      <c r="D38" s="31"/>
      <c r="E38" s="3">
        <f t="shared" si="1"/>
      </c>
    </row>
    <row r="39" spans="2:5" ht="15">
      <c r="B39" s="7">
        <f>IF(Calcs!E35="Yes",Calcs!B35,"")</f>
      </c>
      <c r="C39" s="3">
        <f ca="1" t="shared" si="0"/>
      </c>
      <c r="D39" s="31"/>
      <c r="E39" s="3">
        <f t="shared" si="1"/>
      </c>
    </row>
    <row r="40" spans="2:5" ht="15">
      <c r="B40" s="7">
        <f>IF(Calcs!E36="Yes",Calcs!B36,"")</f>
      </c>
      <c r="C40" s="3">
        <f ca="1" t="shared" si="0"/>
      </c>
      <c r="D40" s="31"/>
      <c r="E40" s="3">
        <f t="shared" si="1"/>
      </c>
    </row>
    <row r="41" spans="2:5" ht="15">
      <c r="B41" s="7">
        <f>IF(Calcs!E37="Yes",Calcs!B37,"")</f>
      </c>
      <c r="C41" s="3">
        <f ca="1" t="shared" si="0"/>
      </c>
      <c r="D41" s="31"/>
      <c r="E41" s="3">
        <f t="shared" si="1"/>
      </c>
    </row>
    <row r="42" spans="2:5" ht="15">
      <c r="B42" s="7">
        <f>IF(Calcs!E38="Yes",Calcs!B38,"")</f>
      </c>
      <c r="C42" s="3">
        <f ca="1" t="shared" si="0"/>
      </c>
      <c r="D42" s="31"/>
      <c r="E42" s="3">
        <f t="shared" si="1"/>
      </c>
    </row>
    <row r="43" spans="2:5" ht="15">
      <c r="B43" s="7">
        <f>IF(Calcs!E39="Yes",Calcs!B39,"")</f>
      </c>
      <c r="C43" s="3">
        <f ca="1" t="shared" si="0"/>
      </c>
      <c r="D43" s="31"/>
      <c r="E43" s="3">
        <f t="shared" si="1"/>
      </c>
    </row>
    <row r="44" spans="2:5" ht="15">
      <c r="B44" s="7">
        <f>IF(Calcs!E40="Yes",Calcs!B40,"")</f>
      </c>
      <c r="C44" s="3">
        <f ca="1" t="shared" si="0"/>
      </c>
      <c r="D44" s="31"/>
      <c r="E44" s="3">
        <f t="shared" si="1"/>
      </c>
    </row>
    <row r="45" spans="2:5" ht="15">
      <c r="B45" s="7">
        <f>IF(Calcs!E41="Yes",Calcs!B41,"")</f>
      </c>
      <c r="C45" s="3">
        <f ca="1" t="shared" si="0"/>
      </c>
      <c r="D45" s="31"/>
      <c r="E45" s="3">
        <f t="shared" si="1"/>
      </c>
    </row>
    <row r="46" spans="2:5" ht="15">
      <c r="B46" s="7">
        <f>IF(Calcs!E42="Yes",Calcs!B42,"")</f>
      </c>
      <c r="C46" s="3">
        <f ca="1" t="shared" si="0"/>
      </c>
      <c r="D46" s="31"/>
      <c r="E46" s="3">
        <f t="shared" si="1"/>
      </c>
    </row>
    <row r="47" spans="2:5" ht="15">
      <c r="B47" s="7">
        <f>IF(Calcs!E43="Yes",Calcs!B43,"")</f>
      </c>
      <c r="C47" s="3">
        <f ca="1" t="shared" si="0"/>
      </c>
      <c r="D47" s="31"/>
      <c r="E47" s="3">
        <f t="shared" si="1"/>
      </c>
    </row>
    <row r="48" spans="2:5" ht="15">
      <c r="B48" s="7">
        <f>IF(Calcs!E44="Yes",Calcs!B44,"")</f>
      </c>
      <c r="C48" s="3">
        <f ca="1" t="shared" si="0"/>
      </c>
      <c r="D48" s="31"/>
      <c r="E48" s="3">
        <f t="shared" si="1"/>
      </c>
    </row>
    <row r="49" spans="2:5" ht="15">
      <c r="B49" s="7">
        <f>IF(Calcs!E45="Yes",Calcs!B45,"")</f>
      </c>
      <c r="C49" s="3">
        <f ca="1" t="shared" si="0"/>
      </c>
      <c r="D49" s="31"/>
      <c r="E49" s="3">
        <f t="shared" si="1"/>
      </c>
    </row>
    <row r="50" spans="2:5" ht="15">
      <c r="B50" s="7">
        <f>IF(Calcs!E46="Yes",Calcs!B46,"")</f>
      </c>
      <c r="C50" s="3">
        <f ca="1" t="shared" si="0"/>
      </c>
      <c r="D50" s="31"/>
      <c r="E50" s="3">
        <f t="shared" si="1"/>
      </c>
    </row>
    <row r="51" spans="2:5" ht="15">
      <c r="B51" s="7">
        <f>IF(Calcs!E47="Yes",Calcs!B47,"")</f>
      </c>
      <c r="C51" s="3">
        <f aca="true" ca="1" t="shared" si="2" ref="C51:C82">IF(ISNUMBER(B51),OFFSET(QuestionList,B51,1),"")</f>
      </c>
      <c r="D51" s="31"/>
      <c r="E51" s="3">
        <f aca="true" t="shared" si="3" ref="E51:E82">IF(ISBLANK(D51),"",IF(C51="","This response is in the wrong place.",IF(NOT(ISNUMBER(D51)),"must be a number 0-10",IF(OR(D51&lt;0,D51&gt;10),"must be 0 to 10",VLOOKUP(D51,Scale,2)))))</f>
      </c>
    </row>
    <row r="52" spans="2:5" ht="15">
      <c r="B52" s="7">
        <f>IF(Calcs!E48="Yes",Calcs!B48,"")</f>
      </c>
      <c r="C52" s="3">
        <f ca="1" t="shared" si="2"/>
      </c>
      <c r="D52" s="31"/>
      <c r="E52" s="3">
        <f t="shared" si="3"/>
      </c>
    </row>
    <row r="53" spans="2:5" ht="15">
      <c r="B53" s="7">
        <f>IF(Calcs!E49="Yes",Calcs!B49,"")</f>
      </c>
      <c r="C53" s="3">
        <f ca="1" t="shared" si="2"/>
      </c>
      <c r="D53" s="31"/>
      <c r="E53" s="3">
        <f t="shared" si="3"/>
      </c>
    </row>
    <row r="54" spans="2:5" ht="15">
      <c r="B54" s="7">
        <f>IF(Calcs!E50="Yes",Calcs!B50,"")</f>
      </c>
      <c r="C54" s="3">
        <f ca="1" t="shared" si="2"/>
      </c>
      <c r="D54" s="31"/>
      <c r="E54" s="3">
        <f t="shared" si="3"/>
      </c>
    </row>
    <row r="55" spans="2:5" ht="15">
      <c r="B55" s="7">
        <f>IF(Calcs!E51="Yes",Calcs!B51,"")</f>
      </c>
      <c r="C55" s="3">
        <f ca="1" t="shared" si="2"/>
      </c>
      <c r="D55" s="31"/>
      <c r="E55" s="3">
        <f t="shared" si="3"/>
      </c>
    </row>
    <row r="56" spans="2:5" ht="15">
      <c r="B56" s="7">
        <f>IF(Calcs!E52="Yes",Calcs!B52,"")</f>
      </c>
      <c r="C56" s="3">
        <f ca="1" t="shared" si="2"/>
      </c>
      <c r="D56" s="32"/>
      <c r="E56" s="3">
        <f t="shared" si="3"/>
      </c>
    </row>
    <row r="57" spans="2:5" ht="15">
      <c r="B57" s="7">
        <f>IF(Calcs!E53="Yes",Calcs!B53,"")</f>
      </c>
      <c r="C57" s="3">
        <f ca="1" t="shared" si="2"/>
      </c>
      <c r="D57" s="32"/>
      <c r="E57" s="3">
        <f t="shared" si="3"/>
      </c>
    </row>
    <row r="58" spans="2:5" ht="15">
      <c r="B58" s="7">
        <f>IF(Calcs!E54="Yes",Calcs!B54,"")</f>
      </c>
      <c r="C58" s="3">
        <f ca="1" t="shared" si="2"/>
      </c>
      <c r="D58" s="32"/>
      <c r="E58" s="3">
        <f t="shared" si="3"/>
      </c>
    </row>
    <row r="59" spans="2:5" ht="15">
      <c r="B59" s="7">
        <f>IF(Calcs!E55="Yes",Calcs!B55,"")</f>
      </c>
      <c r="C59" s="3">
        <f ca="1" t="shared" si="2"/>
      </c>
      <c r="D59" s="32"/>
      <c r="E59" s="3">
        <f t="shared" si="3"/>
      </c>
    </row>
    <row r="60" spans="2:5" ht="15">
      <c r="B60" s="7">
        <f>IF(Calcs!E56="Yes",Calcs!B56,"")</f>
      </c>
      <c r="C60" s="3">
        <f ca="1" t="shared" si="2"/>
      </c>
      <c r="D60" s="32"/>
      <c r="E60" s="3">
        <f t="shared" si="3"/>
      </c>
    </row>
    <row r="61" spans="2:5" ht="15">
      <c r="B61" s="7">
        <f>IF(Calcs!E57="Yes",Calcs!B57,"")</f>
      </c>
      <c r="C61" s="3">
        <f ca="1" t="shared" si="2"/>
      </c>
      <c r="D61" s="32"/>
      <c r="E61" s="3">
        <f t="shared" si="3"/>
      </c>
    </row>
    <row r="62" spans="2:5" ht="15">
      <c r="B62" s="7">
        <f>IF(Calcs!E58="Yes",Calcs!B58,"")</f>
      </c>
      <c r="C62" s="3">
        <f ca="1" t="shared" si="2"/>
      </c>
      <c r="D62" s="32"/>
      <c r="E62" s="3">
        <f t="shared" si="3"/>
      </c>
    </row>
    <row r="63" spans="2:5" ht="15">
      <c r="B63" s="7">
        <f>IF(Calcs!E59="Yes",Calcs!B59,"")</f>
      </c>
      <c r="C63" s="3">
        <f ca="1" t="shared" si="2"/>
      </c>
      <c r="D63" s="32"/>
      <c r="E63" s="3">
        <f t="shared" si="3"/>
      </c>
    </row>
    <row r="64" spans="2:5" ht="15">
      <c r="B64" s="7">
        <f>IF(Calcs!E60="Yes",Calcs!B60,"")</f>
      </c>
      <c r="C64" s="3">
        <f ca="1" t="shared" si="2"/>
      </c>
      <c r="D64" s="32"/>
      <c r="E64" s="3">
        <f t="shared" si="3"/>
      </c>
    </row>
    <row r="65" spans="2:5" ht="15">
      <c r="B65" s="7">
        <f>IF(Calcs!E61="Yes",Calcs!B61,"")</f>
      </c>
      <c r="C65" s="3">
        <f ca="1" t="shared" si="2"/>
      </c>
      <c r="D65" s="32"/>
      <c r="E65" s="3">
        <f t="shared" si="3"/>
      </c>
    </row>
    <row r="66" spans="2:5" ht="15">
      <c r="B66" s="7">
        <f>IF(Calcs!E62="Yes",Calcs!B62,"")</f>
      </c>
      <c r="C66" s="3">
        <f ca="1" t="shared" si="2"/>
      </c>
      <c r="D66" s="32"/>
      <c r="E66" s="3">
        <f t="shared" si="3"/>
      </c>
    </row>
    <row r="67" spans="2:5" ht="15">
      <c r="B67" s="7">
        <f>IF(Calcs!E63="Yes",Calcs!B63,"")</f>
      </c>
      <c r="C67" s="3">
        <f ca="1" t="shared" si="2"/>
      </c>
      <c r="D67" s="32"/>
      <c r="E67" s="3">
        <f t="shared" si="3"/>
      </c>
    </row>
    <row r="68" spans="2:5" ht="15">
      <c r="B68" s="7">
        <f>IF(Calcs!E64="Yes",Calcs!B64,"")</f>
      </c>
      <c r="C68" s="3">
        <f ca="1" t="shared" si="2"/>
      </c>
      <c r="D68" s="32"/>
      <c r="E68" s="3">
        <f t="shared" si="3"/>
      </c>
    </row>
    <row r="69" spans="2:5" ht="15">
      <c r="B69" s="7">
        <f>IF(Calcs!E65="Yes",Calcs!B65,"")</f>
      </c>
      <c r="C69" s="3">
        <f ca="1" t="shared" si="2"/>
      </c>
      <c r="D69" s="32"/>
      <c r="E69" s="3">
        <f t="shared" si="3"/>
      </c>
    </row>
    <row r="70" spans="2:5" ht="15">
      <c r="B70" s="7">
        <f>IF(Calcs!E66="Yes",Calcs!B66,"")</f>
      </c>
      <c r="C70" s="3">
        <f ca="1" t="shared" si="2"/>
      </c>
      <c r="D70" s="32"/>
      <c r="E70" s="3">
        <f t="shared" si="3"/>
      </c>
    </row>
    <row r="71" spans="2:5" ht="15">
      <c r="B71" s="7">
        <f>IF(Calcs!E67="Yes",Calcs!B67,"")</f>
      </c>
      <c r="C71" s="3">
        <f ca="1" t="shared" si="2"/>
      </c>
      <c r="D71" s="32"/>
      <c r="E71" s="3">
        <f t="shared" si="3"/>
      </c>
    </row>
    <row r="72" spans="2:5" ht="15">
      <c r="B72" s="7">
        <f>IF(Calcs!E68="Yes",Calcs!B68,"")</f>
      </c>
      <c r="C72" s="3">
        <f ca="1" t="shared" si="2"/>
      </c>
      <c r="D72" s="32"/>
      <c r="E72" s="3">
        <f t="shared" si="3"/>
      </c>
    </row>
    <row r="73" spans="2:5" ht="15">
      <c r="B73" s="7">
        <f>IF(Calcs!E69="Yes",Calcs!B69,"")</f>
      </c>
      <c r="C73" s="3">
        <f ca="1" t="shared" si="2"/>
      </c>
      <c r="D73" s="32"/>
      <c r="E73" s="3">
        <f t="shared" si="3"/>
      </c>
    </row>
    <row r="74" spans="2:5" ht="15">
      <c r="B74" s="7">
        <f>IF(Calcs!E70="Yes",Calcs!B70,"")</f>
      </c>
      <c r="C74" s="3">
        <f ca="1" t="shared" si="2"/>
      </c>
      <c r="D74" s="32"/>
      <c r="E74" s="3">
        <f t="shared" si="3"/>
      </c>
    </row>
    <row r="75" spans="2:5" ht="15">
      <c r="B75" s="7">
        <f>IF(Calcs!E71="Yes",Calcs!B71,"")</f>
      </c>
      <c r="C75" s="3">
        <f ca="1" t="shared" si="2"/>
      </c>
      <c r="D75" s="32"/>
      <c r="E75" s="3">
        <f t="shared" si="3"/>
      </c>
    </row>
    <row r="76" spans="2:5" ht="15">
      <c r="B76" s="7">
        <f>IF(Calcs!E72="Yes",Calcs!B72,"")</f>
      </c>
      <c r="C76" s="3">
        <f ca="1" t="shared" si="2"/>
      </c>
      <c r="D76" s="32"/>
      <c r="E76" s="3">
        <f t="shared" si="3"/>
      </c>
    </row>
    <row r="77" spans="2:5" ht="15">
      <c r="B77" s="7">
        <f>IF(Calcs!E73="Yes",Calcs!B73,"")</f>
      </c>
      <c r="C77" s="3">
        <f ca="1" t="shared" si="2"/>
      </c>
      <c r="D77" s="32"/>
      <c r="E77" s="3">
        <f t="shared" si="3"/>
      </c>
    </row>
    <row r="78" spans="2:5" ht="15">
      <c r="B78" s="7">
        <f>IF(Calcs!E74="Yes",Calcs!B74,"")</f>
      </c>
      <c r="C78" s="3">
        <f ca="1" t="shared" si="2"/>
      </c>
      <c r="D78" s="32"/>
      <c r="E78" s="3">
        <f t="shared" si="3"/>
      </c>
    </row>
    <row r="79" spans="2:5" ht="15">
      <c r="B79" s="7">
        <f>IF(Calcs!E75="Yes",Calcs!B75,"")</f>
      </c>
      <c r="C79" s="3">
        <f ca="1" t="shared" si="2"/>
      </c>
      <c r="D79" s="32"/>
      <c r="E79" s="3">
        <f t="shared" si="3"/>
      </c>
    </row>
    <row r="80" spans="2:5" ht="15">
      <c r="B80" s="7">
        <f>IF(Calcs!E76="Yes",Calcs!B76,"")</f>
      </c>
      <c r="C80" s="3">
        <f ca="1" t="shared" si="2"/>
      </c>
      <c r="D80" s="32"/>
      <c r="E80" s="3">
        <f t="shared" si="3"/>
      </c>
    </row>
    <row r="81" spans="2:5" ht="15">
      <c r="B81" s="7">
        <f>IF(Calcs!E77="Yes",Calcs!B77,"")</f>
      </c>
      <c r="C81" s="3">
        <f ca="1" t="shared" si="2"/>
      </c>
      <c r="D81" s="32"/>
      <c r="E81" s="3">
        <f t="shared" si="3"/>
      </c>
    </row>
    <row r="82" spans="2:5" ht="15">
      <c r="B82" s="7">
        <f>IF(Calcs!E78="Yes",Calcs!B78,"")</f>
      </c>
      <c r="C82" s="3">
        <f ca="1" t="shared" si="2"/>
      </c>
      <c r="D82" s="32"/>
      <c r="E82" s="3">
        <f t="shared" si="3"/>
      </c>
    </row>
    <row r="83" spans="2:5" ht="15">
      <c r="B83" s="7">
        <f>IF(Calcs!E79="Yes",Calcs!B79,"")</f>
      </c>
      <c r="C83" s="3">
        <f aca="true" ca="1" t="shared" si="4" ref="C83:C114">IF(ISNUMBER(B83),OFFSET(QuestionList,B83,1),"")</f>
      </c>
      <c r="D83" s="32"/>
      <c r="E83" s="3">
        <f aca="true" t="shared" si="5" ref="E83:E114">IF(ISBLANK(D83),"",IF(C83="","This response is in the wrong place.",IF(NOT(ISNUMBER(D83)),"must be a number 0-10",IF(OR(D83&lt;0,D83&gt;10),"must be 0 to 10",VLOOKUP(D83,Scale,2)))))</f>
      </c>
    </row>
    <row r="84" spans="2:5" ht="15">
      <c r="B84" s="7">
        <f>IF(Calcs!E80="Yes",Calcs!B80,"")</f>
      </c>
      <c r="C84" s="3">
        <f ca="1" t="shared" si="4"/>
      </c>
      <c r="D84" s="32"/>
      <c r="E84" s="3">
        <f t="shared" si="5"/>
      </c>
    </row>
    <row r="85" spans="2:5" ht="15">
      <c r="B85" s="7">
        <f>IF(Calcs!E81="Yes",Calcs!B81,"")</f>
      </c>
      <c r="C85" s="3">
        <f ca="1" t="shared" si="4"/>
      </c>
      <c r="D85" s="32"/>
      <c r="E85" s="3">
        <f t="shared" si="5"/>
      </c>
    </row>
    <row r="86" spans="2:5" ht="15">
      <c r="B86" s="7">
        <f>IF(Calcs!E82="Yes",Calcs!B82,"")</f>
      </c>
      <c r="C86" s="3">
        <f ca="1" t="shared" si="4"/>
      </c>
      <c r="D86" s="32"/>
      <c r="E86" s="3">
        <f t="shared" si="5"/>
      </c>
    </row>
    <row r="87" spans="2:5" ht="15">
      <c r="B87" s="7">
        <f>IF(Calcs!E83="Yes",Calcs!B83,"")</f>
      </c>
      <c r="C87" s="3">
        <f ca="1" t="shared" si="4"/>
      </c>
      <c r="D87" s="32"/>
      <c r="E87" s="3">
        <f t="shared" si="5"/>
      </c>
    </row>
    <row r="88" spans="2:5" ht="15">
      <c r="B88" s="7">
        <f>IF(Calcs!E84="Yes",Calcs!B84,"")</f>
      </c>
      <c r="C88" s="3">
        <f ca="1" t="shared" si="4"/>
      </c>
      <c r="D88" s="32"/>
      <c r="E88" s="3">
        <f t="shared" si="5"/>
      </c>
    </row>
    <row r="89" spans="2:5" ht="15">
      <c r="B89" s="7">
        <f>IF(Calcs!E85="Yes",Calcs!B85,"")</f>
      </c>
      <c r="C89" s="3">
        <f ca="1" t="shared" si="4"/>
      </c>
      <c r="D89" s="32"/>
      <c r="E89" s="3">
        <f t="shared" si="5"/>
      </c>
    </row>
    <row r="90" spans="2:5" ht="15">
      <c r="B90" s="7">
        <f>IF(Calcs!E86="Yes",Calcs!B86,"")</f>
      </c>
      <c r="C90" s="3">
        <f ca="1" t="shared" si="4"/>
      </c>
      <c r="D90" s="32"/>
      <c r="E90" s="3">
        <f t="shared" si="5"/>
      </c>
    </row>
    <row r="91" spans="2:5" ht="15">
      <c r="B91" s="7">
        <f>IF(Calcs!E87="Yes",Calcs!B87,"")</f>
      </c>
      <c r="C91" s="3">
        <f ca="1" t="shared" si="4"/>
      </c>
      <c r="D91" s="32"/>
      <c r="E91" s="3">
        <f t="shared" si="5"/>
      </c>
    </row>
    <row r="92" spans="2:5" ht="15">
      <c r="B92" s="7">
        <f>IF(Calcs!E88="Yes",Calcs!B88,"")</f>
      </c>
      <c r="C92" s="3">
        <f ca="1" t="shared" si="4"/>
      </c>
      <c r="D92" s="32"/>
      <c r="E92" s="3">
        <f t="shared" si="5"/>
      </c>
    </row>
    <row r="93" spans="2:5" ht="15">
      <c r="B93" s="7">
        <f>IF(Calcs!E89="Yes",Calcs!B89,"")</f>
      </c>
      <c r="C93" s="3">
        <f ca="1" t="shared" si="4"/>
      </c>
      <c r="D93" s="32"/>
      <c r="E93" s="3">
        <f t="shared" si="5"/>
      </c>
    </row>
    <row r="94" spans="2:5" ht="15">
      <c r="B94" s="7">
        <f>IF(Calcs!E90="Yes",Calcs!B90,"")</f>
      </c>
      <c r="C94" s="3">
        <f ca="1" t="shared" si="4"/>
      </c>
      <c r="D94" s="32"/>
      <c r="E94" s="3">
        <f t="shared" si="5"/>
      </c>
    </row>
    <row r="95" spans="2:5" ht="15">
      <c r="B95" s="7">
        <f>IF(Calcs!E91="Yes",Calcs!B91,"")</f>
      </c>
      <c r="C95" s="3">
        <f ca="1" t="shared" si="4"/>
      </c>
      <c r="D95" s="32"/>
      <c r="E95" s="3">
        <f t="shared" si="5"/>
      </c>
    </row>
    <row r="96" spans="2:5" ht="15">
      <c r="B96" s="7">
        <f>IF(Calcs!E92="Yes",Calcs!B92,"")</f>
      </c>
      <c r="C96" s="3">
        <f ca="1" t="shared" si="4"/>
      </c>
      <c r="D96" s="32"/>
      <c r="E96" s="3">
        <f t="shared" si="5"/>
      </c>
    </row>
    <row r="97" spans="2:5" ht="15">
      <c r="B97" s="7">
        <f>IF(Calcs!E93="Yes",Calcs!B93,"")</f>
      </c>
      <c r="C97" s="3">
        <f ca="1" t="shared" si="4"/>
      </c>
      <c r="D97" s="32"/>
      <c r="E97" s="3">
        <f t="shared" si="5"/>
      </c>
    </row>
    <row r="98" spans="2:5" ht="15">
      <c r="B98" s="7">
        <f>IF(Calcs!E94="Yes",Calcs!B94,"")</f>
      </c>
      <c r="C98" s="3">
        <f ca="1" t="shared" si="4"/>
      </c>
      <c r="D98" s="32"/>
      <c r="E98" s="3">
        <f t="shared" si="5"/>
      </c>
    </row>
    <row r="99" spans="2:5" ht="15">
      <c r="B99" s="7">
        <f>IF(Calcs!E95="Yes",Calcs!B95,"")</f>
      </c>
      <c r="C99" s="3">
        <f ca="1" t="shared" si="4"/>
      </c>
      <c r="D99" s="32"/>
      <c r="E99" s="3">
        <f t="shared" si="5"/>
      </c>
    </row>
    <row r="100" spans="2:5" ht="15">
      <c r="B100" s="7">
        <f>IF(Calcs!E96="Yes",Calcs!B96,"")</f>
      </c>
      <c r="C100" s="3">
        <f ca="1" t="shared" si="4"/>
      </c>
      <c r="D100" s="32"/>
      <c r="E100" s="3">
        <f t="shared" si="5"/>
      </c>
    </row>
    <row r="101" spans="2:5" ht="15">
      <c r="B101" s="7">
        <f>IF(Calcs!E97="Yes",Calcs!B97,"")</f>
      </c>
      <c r="C101" s="3">
        <f ca="1" t="shared" si="4"/>
      </c>
      <c r="D101" s="32"/>
      <c r="E101" s="3">
        <f t="shared" si="5"/>
      </c>
    </row>
    <row r="102" spans="2:5" ht="15">
      <c r="B102" s="7">
        <f>IF(Calcs!E98="Yes",Calcs!B98,"")</f>
      </c>
      <c r="C102" s="3">
        <f ca="1" t="shared" si="4"/>
      </c>
      <c r="D102" s="32"/>
      <c r="E102" s="3">
        <f t="shared" si="5"/>
      </c>
    </row>
    <row r="103" spans="2:5" ht="15">
      <c r="B103" s="7">
        <f>IF(Calcs!E99="Yes",Calcs!B99,"")</f>
      </c>
      <c r="C103" s="3">
        <f ca="1" t="shared" si="4"/>
      </c>
      <c r="D103" s="32"/>
      <c r="E103" s="3">
        <f t="shared" si="5"/>
      </c>
    </row>
    <row r="104" spans="2:5" ht="15">
      <c r="B104" s="7">
        <f>IF(Calcs!E100="Yes",Calcs!B100,"")</f>
      </c>
      <c r="C104" s="3">
        <f ca="1" t="shared" si="4"/>
      </c>
      <c r="D104" s="32"/>
      <c r="E104" s="3">
        <f t="shared" si="5"/>
      </c>
    </row>
    <row r="105" spans="2:5" ht="15">
      <c r="B105" s="7">
        <f>IF(Calcs!E101="Yes",Calcs!B101,"")</f>
      </c>
      <c r="C105" s="3">
        <f ca="1" t="shared" si="4"/>
      </c>
      <c r="D105" s="32"/>
      <c r="E105" s="3">
        <f t="shared" si="5"/>
      </c>
    </row>
    <row r="106" spans="2:5" ht="15">
      <c r="B106" s="7">
        <f>IF(Calcs!E102="Yes",Calcs!B102,"")</f>
      </c>
      <c r="C106" s="3">
        <f ca="1" t="shared" si="4"/>
      </c>
      <c r="D106" s="32"/>
      <c r="E106" s="3">
        <f t="shared" si="5"/>
      </c>
    </row>
    <row r="107" spans="2:5" ht="15">
      <c r="B107" s="7">
        <f>IF(Calcs!E103="Yes",Calcs!B103,"")</f>
      </c>
      <c r="C107" s="3">
        <f ca="1" t="shared" si="4"/>
      </c>
      <c r="D107" s="32"/>
      <c r="E107" s="3">
        <f t="shared" si="5"/>
      </c>
    </row>
    <row r="108" spans="2:5" ht="15">
      <c r="B108" s="7">
        <f>IF(Calcs!E104="Yes",Calcs!B104,"")</f>
      </c>
      <c r="C108" s="3">
        <f ca="1" t="shared" si="4"/>
      </c>
      <c r="D108" s="32"/>
      <c r="E108" s="3">
        <f t="shared" si="5"/>
      </c>
    </row>
    <row r="109" spans="2:5" ht="15">
      <c r="B109" s="7">
        <f>IF(Calcs!E105="Yes",Calcs!B105,"")</f>
      </c>
      <c r="C109" s="3">
        <f ca="1" t="shared" si="4"/>
      </c>
      <c r="D109" s="32"/>
      <c r="E109" s="3">
        <f t="shared" si="5"/>
      </c>
    </row>
    <row r="110" spans="2:5" ht="15">
      <c r="B110" s="7">
        <f>IF(Calcs!E106="Yes",Calcs!B106,"")</f>
      </c>
      <c r="C110" s="3">
        <f ca="1" t="shared" si="4"/>
      </c>
      <c r="D110" s="32"/>
      <c r="E110" s="3">
        <f t="shared" si="5"/>
      </c>
    </row>
    <row r="111" spans="2:5" ht="15">
      <c r="B111" s="7">
        <f>IF(Calcs!E107="Yes",Calcs!B107,"")</f>
      </c>
      <c r="C111" s="3">
        <f ca="1" t="shared" si="4"/>
      </c>
      <c r="D111" s="32"/>
      <c r="E111" s="3">
        <f t="shared" si="5"/>
      </c>
    </row>
    <row r="112" spans="2:5" ht="15">
      <c r="B112" s="7">
        <f>IF(Calcs!E108="Yes",Calcs!B108,"")</f>
      </c>
      <c r="C112" s="3">
        <f ca="1" t="shared" si="4"/>
      </c>
      <c r="D112" s="32"/>
      <c r="E112" s="3">
        <f t="shared" si="5"/>
      </c>
    </row>
    <row r="113" spans="2:5" ht="15">
      <c r="B113" s="7">
        <f>IF(Calcs!E109="Yes",Calcs!B109,"")</f>
      </c>
      <c r="C113" s="3">
        <f ca="1" t="shared" si="4"/>
      </c>
      <c r="D113" s="32"/>
      <c r="E113" s="3">
        <f t="shared" si="5"/>
      </c>
    </row>
    <row r="114" spans="2:5" ht="15">
      <c r="B114" s="7">
        <f>IF(Calcs!E110="Yes",Calcs!B110,"")</f>
      </c>
      <c r="C114" s="3">
        <f ca="1" t="shared" si="4"/>
      </c>
      <c r="D114" s="32"/>
      <c r="E114" s="3">
        <f t="shared" si="5"/>
      </c>
    </row>
    <row r="115" spans="2:5" ht="15">
      <c r="B115" s="7">
        <f>IF(Calcs!E111="Yes",Calcs!B111,"")</f>
      </c>
      <c r="C115" s="3">
        <f ca="1">IF(ISNUMBER(B115),OFFSET(QuestionList,B115,1),"")</f>
      </c>
      <c r="D115" s="32"/>
      <c r="E115" s="3">
        <f>IF(ISBLANK(D115),"",IF(C115="","This response is in the wrong place.",IF(NOT(ISNUMBER(D115)),"must be a number 0-10",IF(OR(D115&lt;0,D115&gt;10),"must be 0 to 10",VLOOKUP(D115,Scale,2)))))</f>
      </c>
    </row>
    <row r="116" spans="2:5" ht="15">
      <c r="B116" s="7">
        <f>IF(Calcs!E112="Yes",Calcs!B112,"")</f>
      </c>
      <c r="C116" s="3">
        <f ca="1">IF(ISNUMBER(B116),OFFSET(QuestionList,B116,1),"")</f>
      </c>
      <c r="D116" s="32"/>
      <c r="E116" s="3">
        <f>IF(ISBLANK(D116),"",IF(C116="","This response is in the wrong place.",IF(NOT(ISNUMBER(D116)),"must be a number 0-10",IF(OR(D116&lt;0,D116&gt;10),"must be 0 to 10",VLOOKUP(D116,Scale,2)))))</f>
      </c>
    </row>
    <row r="117" spans="2:5" ht="15">
      <c r="B117" s="7">
        <f>IF(Calcs!E113="Yes",Calcs!B113,"")</f>
      </c>
      <c r="C117" s="3">
        <f ca="1">IF(ISNUMBER(B117),OFFSET(QuestionList,B117,1),"")</f>
      </c>
      <c r="D117" s="32"/>
      <c r="E117" s="3">
        <f>IF(ISBLANK(D117),"",IF(C117="","This response is in the wrong place.",IF(NOT(ISNUMBER(D117)),"must be a number 0-10",IF(OR(D117&lt;0,D117&gt;10),"must be 0 to 10",VLOOKUP(D117,Scale,2)))))</f>
      </c>
    </row>
    <row r="118" spans="2:5" ht="15">
      <c r="B118" s="7">
        <f>IF(Calcs!E114="Yes",Calcs!B114,"")</f>
      </c>
      <c r="C118" s="3">
        <f ca="1">IF(ISNUMBER(B118),OFFSET(QuestionList,B118,1),"")</f>
      </c>
      <c r="D118" s="32"/>
      <c r="E118" s="3">
        <f>IF(ISBLANK(D118),"",IF(C118="","This response is in the wrong place.",IF(NOT(ISNUMBER(D118)),"must be a number 0-10",IF(OR(D118&lt;0,D118&gt;10),"must be 0 to 10",VLOOKUP(D118,Scale,2)))))</f>
      </c>
    </row>
  </sheetData>
  <sheetProtection sheet="1" objects="1" scenarios="1" selectLockedCells="1"/>
  <printOptions/>
  <pageMargins left="0.75" right="0.75" top="1" bottom="1" header="0.5" footer="0.5"/>
  <pageSetup fitToHeight="0" fitToWidth="1" horizontalDpi="600" verticalDpi="600" orientation="landscape" scale="85" r:id="rId2"/>
  <headerFooter alignWithMargins="0">
    <oddFooter>&amp;RPrinted &amp;D</oddFooter>
  </headerFooter>
  <drawing r:id="rId1"/>
</worksheet>
</file>

<file path=xl/worksheets/sheet2.xml><?xml version="1.0" encoding="utf-8"?>
<worksheet xmlns="http://schemas.openxmlformats.org/spreadsheetml/2006/main" xmlns:r="http://schemas.openxmlformats.org/officeDocument/2006/relationships">
  <dimension ref="A1:I108"/>
  <sheetViews>
    <sheetView workbookViewId="0" topLeftCell="A1">
      <selection activeCell="C9" sqref="C9"/>
    </sheetView>
  </sheetViews>
  <sheetFormatPr defaultColWidth="9.140625" defaultRowHeight="12.75"/>
  <cols>
    <col min="3" max="3" width="64.7109375" style="0" bestFit="1" customWidth="1"/>
    <col min="4" max="4" width="17.57421875" style="0" customWidth="1"/>
    <col min="5" max="5" width="45.28125" style="0" bestFit="1" customWidth="1"/>
    <col min="6" max="7" width="10.421875" style="0" customWidth="1"/>
  </cols>
  <sheetData>
    <row r="1" ht="12.75">
      <c r="A1" t="s">
        <v>48</v>
      </c>
    </row>
    <row r="3" spans="1:3" ht="12.75">
      <c r="A3" s="11" t="s">
        <v>49</v>
      </c>
      <c r="B3" s="11"/>
      <c r="C3" s="11"/>
    </row>
    <row r="4" ht="12.75">
      <c r="I4" s="10"/>
    </row>
    <row r="5" spans="3:9" ht="12.75">
      <c r="C5" s="18" t="s">
        <v>55</v>
      </c>
      <c r="D5" s="12">
        <f>Completed</f>
        <v>14</v>
      </c>
      <c r="I5" s="10"/>
    </row>
    <row r="6" spans="3:9" ht="12.75">
      <c r="C6" s="18" t="s">
        <v>82</v>
      </c>
      <c r="D6" s="34">
        <f>AVERAGE(D8:D109)</f>
        <v>-0.42857142857142855</v>
      </c>
      <c r="E6" s="2"/>
      <c r="H6" s="10"/>
      <c r="I6" s="10"/>
    </row>
    <row r="8" spans="2:7" ht="25.5">
      <c r="B8" s="13" t="s">
        <v>0</v>
      </c>
      <c r="C8" s="15" t="s">
        <v>1</v>
      </c>
      <c r="D8" s="16" t="s">
        <v>73</v>
      </c>
      <c r="E8" s="17" t="s">
        <v>47</v>
      </c>
      <c r="F8" s="1"/>
      <c r="G8" s="1"/>
    </row>
    <row r="9" spans="2:7" ht="12.75">
      <c r="B9" s="14">
        <v>1</v>
      </c>
      <c r="C9" s="19" t="s">
        <v>50</v>
      </c>
      <c r="D9" s="20">
        <v>-2</v>
      </c>
      <c r="E9" s="11" t="str">
        <f>Calcs!K15</f>
        <v>Important negative attribute.</v>
      </c>
      <c r="F9" s="2">
        <f ca="1">IF(AND(NOT(ISBLANK(OFFSET(QuestionList,A9,1))),ISNUMBER(OFFSET(QuestionList,A9,2)),OR(OFFSET(QuestionList,A9,3)="Best",OFFSET(QuestionList,A9,3)="Worst")),"OK","")</f>
      </c>
      <c r="G9" s="2"/>
    </row>
    <row r="10" spans="2:7" ht="12.75">
      <c r="B10" s="14">
        <v>2</v>
      </c>
      <c r="C10" s="19" t="s">
        <v>58</v>
      </c>
      <c r="D10" s="20">
        <v>-2</v>
      </c>
      <c r="E10" s="11" t="str">
        <f>Calcs!K16</f>
        <v>Important negative attribute.</v>
      </c>
      <c r="F10" s="2">
        <f aca="true" t="shared" si="0" ref="F10:F41">IF(AND(NOT(ISBLANK(C10)),ISNUMBER(D10),OR(E10="Best",E10="Worst")),"OK","")</f>
      </c>
      <c r="G10" s="2"/>
    </row>
    <row r="11" spans="2:7" ht="12.75">
      <c r="B11" s="14">
        <v>3</v>
      </c>
      <c r="C11" s="19" t="s">
        <v>51</v>
      </c>
      <c r="D11" s="20">
        <v>4</v>
      </c>
      <c r="E11" s="11" t="str">
        <f>Calcs!K17</f>
        <v>Extremely important positive attribute.</v>
      </c>
      <c r="F11" s="2">
        <f t="shared" si="0"/>
      </c>
      <c r="G11" s="2"/>
    </row>
    <row r="12" spans="2:7" ht="12.75">
      <c r="B12" s="14">
        <v>4</v>
      </c>
      <c r="C12" s="19" t="s">
        <v>54</v>
      </c>
      <c r="D12" s="20">
        <v>5</v>
      </c>
      <c r="E12" s="11" t="str">
        <f>Calcs!K18</f>
        <v>Maximum importance. Positive attribute.</v>
      </c>
      <c r="F12" s="2">
        <f t="shared" si="0"/>
      </c>
      <c r="G12" s="2"/>
    </row>
    <row r="13" spans="2:7" ht="12.75">
      <c r="B13" s="14">
        <v>5</v>
      </c>
      <c r="C13" s="19" t="s">
        <v>63</v>
      </c>
      <c r="D13" s="20">
        <v>4</v>
      </c>
      <c r="E13" s="11" t="str">
        <f>Calcs!K19</f>
        <v>Extremely important positive attribute.</v>
      </c>
      <c r="F13" s="2">
        <f t="shared" si="0"/>
      </c>
      <c r="G13" s="2"/>
    </row>
    <row r="14" spans="2:7" ht="12.75">
      <c r="B14" s="14">
        <v>6</v>
      </c>
      <c r="C14" s="19" t="s">
        <v>52</v>
      </c>
      <c r="D14" s="20">
        <v>-5</v>
      </c>
      <c r="E14" s="11" t="str">
        <f>Calcs!K20</f>
        <v>Maximum importance. Negative attribute.</v>
      </c>
      <c r="F14" s="2">
        <f t="shared" si="0"/>
      </c>
      <c r="G14" s="2"/>
    </row>
    <row r="15" spans="2:7" ht="12.75">
      <c r="B15" s="14">
        <v>7</v>
      </c>
      <c r="C15" s="19" t="s">
        <v>79</v>
      </c>
      <c r="D15" s="20">
        <v>-4</v>
      </c>
      <c r="E15" s="11" t="str">
        <f>Calcs!K21</f>
        <v>Extremely important negative attribute.</v>
      </c>
      <c r="F15" s="2">
        <f t="shared" si="0"/>
      </c>
      <c r="G15" s="2"/>
    </row>
    <row r="16" spans="2:7" ht="12.75">
      <c r="B16" s="14">
        <v>8</v>
      </c>
      <c r="C16" s="19" t="s">
        <v>56</v>
      </c>
      <c r="D16" s="20">
        <v>-5</v>
      </c>
      <c r="E16" s="11" t="str">
        <f>Calcs!K22</f>
        <v>Maximum importance. Negative attribute.</v>
      </c>
      <c r="F16" s="2">
        <f>IF(AND(NOT(ISBLANK(C16)),ISNUMBER(D16),OR(E16="Best",E16="Worst")),"OK","")</f>
      </c>
      <c r="G16" s="2"/>
    </row>
    <row r="17" spans="2:7" ht="12.75">
      <c r="B17" s="14">
        <v>9</v>
      </c>
      <c r="C17" s="19" t="s">
        <v>26</v>
      </c>
      <c r="D17" s="20">
        <v>3</v>
      </c>
      <c r="E17" s="11" t="str">
        <f>Calcs!K23</f>
        <v>Very important positive attribute.</v>
      </c>
      <c r="F17" s="2">
        <f t="shared" si="0"/>
      </c>
      <c r="G17" s="2"/>
    </row>
    <row r="18" spans="2:7" ht="12.75">
      <c r="B18" s="14">
        <v>10</v>
      </c>
      <c r="C18" s="19" t="s">
        <v>57</v>
      </c>
      <c r="D18" s="20">
        <v>-4</v>
      </c>
      <c r="E18" s="11" t="str">
        <f>Calcs!K24</f>
        <v>Extremely important negative attribute.</v>
      </c>
      <c r="F18" s="2">
        <f t="shared" si="0"/>
      </c>
      <c r="G18" s="2"/>
    </row>
    <row r="19" spans="2:7" ht="12.75">
      <c r="B19" s="14">
        <v>11</v>
      </c>
      <c r="C19" s="19" t="s">
        <v>53</v>
      </c>
      <c r="D19" s="20">
        <v>-3</v>
      </c>
      <c r="E19" s="11" t="str">
        <f>Calcs!K25</f>
        <v>Very important negative attribute.</v>
      </c>
      <c r="F19" s="2">
        <f t="shared" si="0"/>
      </c>
      <c r="G19" s="2"/>
    </row>
    <row r="20" spans="2:7" ht="12.75">
      <c r="B20" s="14">
        <v>12</v>
      </c>
      <c r="C20" s="19" t="s">
        <v>80</v>
      </c>
      <c r="D20" s="20">
        <v>4</v>
      </c>
      <c r="E20" s="11" t="str">
        <f>Calcs!K26</f>
        <v>Extremely important positive attribute.</v>
      </c>
      <c r="F20" s="2">
        <f t="shared" si="0"/>
      </c>
      <c r="G20" s="2"/>
    </row>
    <row r="21" spans="2:7" ht="12.75">
      <c r="B21" s="14">
        <v>13</v>
      </c>
      <c r="C21" s="19" t="s">
        <v>71</v>
      </c>
      <c r="D21" s="20">
        <v>4</v>
      </c>
      <c r="E21" s="11" t="str">
        <f>Calcs!K27</f>
        <v>Extremely important positive attribute.</v>
      </c>
      <c r="F21" s="2">
        <f t="shared" si="0"/>
      </c>
      <c r="G21" s="2"/>
    </row>
    <row r="22" spans="2:7" ht="12.75">
      <c r="B22" s="14">
        <v>14</v>
      </c>
      <c r="C22" s="19" t="s">
        <v>81</v>
      </c>
      <c r="D22" s="20">
        <v>-5</v>
      </c>
      <c r="E22" s="11" t="str">
        <f>Calcs!K28</f>
        <v>Maximum importance. Negative attribute.</v>
      </c>
      <c r="F22" s="2">
        <f t="shared" si="0"/>
      </c>
      <c r="G22" s="2"/>
    </row>
    <row r="23" spans="2:7" ht="12.75">
      <c r="B23" s="14">
        <v>15</v>
      </c>
      <c r="C23" s="19"/>
      <c r="D23" s="20"/>
      <c r="E23" s="11" t="str">
        <f>Calcs!K29</f>
        <v>-</v>
      </c>
      <c r="F23" s="2">
        <f t="shared" si="0"/>
      </c>
      <c r="G23" s="2"/>
    </row>
    <row r="24" spans="2:7" ht="12.75">
      <c r="B24" s="14">
        <v>16</v>
      </c>
      <c r="C24" s="19"/>
      <c r="D24" s="20"/>
      <c r="E24" s="11" t="str">
        <f>Calcs!K30</f>
        <v>-</v>
      </c>
      <c r="F24" s="2">
        <f t="shared" si="0"/>
      </c>
      <c r="G24" s="2"/>
    </row>
    <row r="25" spans="2:7" ht="12.75">
      <c r="B25" s="14">
        <v>17</v>
      </c>
      <c r="C25" s="19"/>
      <c r="D25" s="20"/>
      <c r="E25" s="11" t="str">
        <f>Calcs!K31</f>
        <v>-</v>
      </c>
      <c r="F25" s="2">
        <f t="shared" si="0"/>
      </c>
      <c r="G25" s="2"/>
    </row>
    <row r="26" spans="2:7" ht="12.75">
      <c r="B26" s="14">
        <v>18</v>
      </c>
      <c r="C26" s="19"/>
      <c r="D26" s="20"/>
      <c r="E26" s="11" t="str">
        <f>Calcs!K32</f>
        <v>-</v>
      </c>
      <c r="F26" s="2">
        <f t="shared" si="0"/>
      </c>
      <c r="G26" s="2"/>
    </row>
    <row r="27" spans="2:7" ht="12.75">
      <c r="B27" s="14">
        <v>19</v>
      </c>
      <c r="C27" s="19"/>
      <c r="D27" s="20"/>
      <c r="E27" s="11" t="str">
        <f>Calcs!K33</f>
        <v>-</v>
      </c>
      <c r="F27" s="2">
        <f t="shared" si="0"/>
      </c>
      <c r="G27" s="2"/>
    </row>
    <row r="28" spans="2:7" ht="12.75">
      <c r="B28" s="14">
        <v>20</v>
      </c>
      <c r="C28" s="19"/>
      <c r="D28" s="20"/>
      <c r="E28" s="11" t="str">
        <f>Calcs!K34</f>
        <v>-</v>
      </c>
      <c r="F28" s="2">
        <f t="shared" si="0"/>
      </c>
      <c r="G28" s="2"/>
    </row>
    <row r="29" spans="2:7" ht="12.75">
      <c r="B29" s="14">
        <v>21</v>
      </c>
      <c r="C29" s="19"/>
      <c r="D29" s="20"/>
      <c r="E29" s="11" t="str">
        <f>Calcs!K35</f>
        <v>-</v>
      </c>
      <c r="F29" s="2">
        <f t="shared" si="0"/>
      </c>
      <c r="G29" s="2"/>
    </row>
    <row r="30" spans="2:7" ht="12.75">
      <c r="B30" s="14">
        <v>22</v>
      </c>
      <c r="C30" s="19"/>
      <c r="D30" s="20"/>
      <c r="E30" s="11" t="str">
        <f>Calcs!K36</f>
        <v>-</v>
      </c>
      <c r="F30" s="2">
        <f t="shared" si="0"/>
      </c>
      <c r="G30" s="2"/>
    </row>
    <row r="31" spans="2:7" ht="12.75">
      <c r="B31" s="14">
        <v>23</v>
      </c>
      <c r="C31" s="19"/>
      <c r="D31" s="20"/>
      <c r="E31" s="11" t="str">
        <f>Calcs!K37</f>
        <v>-</v>
      </c>
      <c r="F31" s="2">
        <f t="shared" si="0"/>
      </c>
      <c r="G31" s="2"/>
    </row>
    <row r="32" spans="2:7" ht="12.75">
      <c r="B32" s="14">
        <v>24</v>
      </c>
      <c r="C32" s="19"/>
      <c r="D32" s="20"/>
      <c r="E32" s="11" t="str">
        <f>Calcs!K38</f>
        <v>-</v>
      </c>
      <c r="F32" s="2">
        <f t="shared" si="0"/>
      </c>
      <c r="G32" s="2"/>
    </row>
    <row r="33" spans="2:7" ht="12.75">
      <c r="B33" s="14">
        <v>25</v>
      </c>
      <c r="C33" s="19"/>
      <c r="D33" s="20"/>
      <c r="E33" s="11" t="str">
        <f>Calcs!K39</f>
        <v>-</v>
      </c>
      <c r="F33" s="2">
        <f t="shared" si="0"/>
      </c>
      <c r="G33" s="2"/>
    </row>
    <row r="34" spans="2:7" ht="12.75">
      <c r="B34" s="14">
        <v>26</v>
      </c>
      <c r="C34" s="19"/>
      <c r="D34" s="20"/>
      <c r="E34" s="11" t="str">
        <f>Calcs!K40</f>
        <v>-</v>
      </c>
      <c r="F34" s="2">
        <f t="shared" si="0"/>
      </c>
      <c r="G34" s="2"/>
    </row>
    <row r="35" spans="2:7" ht="12.75">
      <c r="B35" s="14">
        <v>27</v>
      </c>
      <c r="C35" s="19"/>
      <c r="D35" s="20"/>
      <c r="E35" s="11" t="str">
        <f>Calcs!K41</f>
        <v>-</v>
      </c>
      <c r="F35" s="2">
        <f t="shared" si="0"/>
      </c>
      <c r="G35" s="2"/>
    </row>
    <row r="36" spans="2:7" ht="12.75">
      <c r="B36" s="14">
        <v>28</v>
      </c>
      <c r="C36" s="19"/>
      <c r="D36" s="20"/>
      <c r="E36" s="11" t="str">
        <f>Calcs!K42</f>
        <v>-</v>
      </c>
      <c r="F36" s="2">
        <f t="shared" si="0"/>
      </c>
      <c r="G36" s="2"/>
    </row>
    <row r="37" spans="2:7" ht="12.75">
      <c r="B37" s="14">
        <v>29</v>
      </c>
      <c r="C37" s="19"/>
      <c r="D37" s="20"/>
      <c r="E37" s="11" t="str">
        <f>Calcs!K43</f>
        <v>-</v>
      </c>
      <c r="F37" s="2">
        <f t="shared" si="0"/>
      </c>
      <c r="G37" s="2"/>
    </row>
    <row r="38" spans="2:7" ht="12.75">
      <c r="B38" s="14">
        <v>30</v>
      </c>
      <c r="C38" s="19"/>
      <c r="D38" s="20"/>
      <c r="E38" s="11" t="str">
        <f>Calcs!K44</f>
        <v>-</v>
      </c>
      <c r="F38" s="2">
        <f t="shared" si="0"/>
      </c>
      <c r="G38" s="2"/>
    </row>
    <row r="39" spans="2:7" ht="12.75">
      <c r="B39" s="14">
        <v>31</v>
      </c>
      <c r="C39" s="19"/>
      <c r="D39" s="20"/>
      <c r="E39" s="11" t="str">
        <f>Calcs!K45</f>
        <v>-</v>
      </c>
      <c r="F39" s="2">
        <f>IF(AND(NOT(ISBLANK(C39)),ISNUMBER(D39),OR(E39="Best",E39="Worst")),"OK","")</f>
      </c>
      <c r="G39" s="2"/>
    </row>
    <row r="40" spans="2:7" ht="12.75">
      <c r="B40" s="14">
        <v>32</v>
      </c>
      <c r="C40" s="19"/>
      <c r="D40" s="20"/>
      <c r="E40" s="11" t="str">
        <f>Calcs!K46</f>
        <v>-</v>
      </c>
      <c r="F40" s="2">
        <f t="shared" si="0"/>
      </c>
      <c r="G40" s="2"/>
    </row>
    <row r="41" spans="2:7" ht="12.75">
      <c r="B41" s="14">
        <v>33</v>
      </c>
      <c r="C41" s="19"/>
      <c r="D41" s="20"/>
      <c r="E41" s="11" t="str">
        <f>Calcs!K47</f>
        <v>-</v>
      </c>
      <c r="F41" s="2">
        <f t="shared" si="0"/>
      </c>
      <c r="G41" s="2"/>
    </row>
    <row r="42" spans="2:7" ht="12.75">
      <c r="B42" s="14">
        <v>34</v>
      </c>
      <c r="C42" s="19"/>
      <c r="D42" s="20"/>
      <c r="E42" s="11" t="str">
        <f>Calcs!K48</f>
        <v>-</v>
      </c>
      <c r="F42" s="2">
        <f aca="true" t="shared" si="1" ref="F42:F73">IF(AND(NOT(ISBLANK(C42)),ISNUMBER(D42),OR(E42="Best",E42="Worst")),"OK","")</f>
      </c>
      <c r="G42" s="2"/>
    </row>
    <row r="43" spans="2:7" ht="12.75">
      <c r="B43" s="14">
        <v>35</v>
      </c>
      <c r="C43" s="19"/>
      <c r="D43" s="20"/>
      <c r="E43" s="11" t="str">
        <f>Calcs!K49</f>
        <v>-</v>
      </c>
      <c r="F43" s="2">
        <f t="shared" si="1"/>
      </c>
      <c r="G43" s="2"/>
    </row>
    <row r="44" spans="2:7" ht="12.75">
      <c r="B44" s="14">
        <v>36</v>
      </c>
      <c r="C44" s="19"/>
      <c r="D44" s="20"/>
      <c r="E44" s="11" t="str">
        <f>Calcs!K50</f>
        <v>-</v>
      </c>
      <c r="F44" s="2">
        <f t="shared" si="1"/>
      </c>
      <c r="G44" s="2"/>
    </row>
    <row r="45" spans="2:7" ht="12.75">
      <c r="B45" s="14">
        <v>37</v>
      </c>
      <c r="C45" s="19"/>
      <c r="D45" s="20"/>
      <c r="E45" s="11" t="str">
        <f>Calcs!K51</f>
        <v>-</v>
      </c>
      <c r="F45" s="2">
        <f t="shared" si="1"/>
      </c>
      <c r="G45" s="2"/>
    </row>
    <row r="46" spans="2:7" ht="12.75">
      <c r="B46" s="14">
        <v>38</v>
      </c>
      <c r="C46" s="19"/>
      <c r="D46" s="20"/>
      <c r="E46" s="11" t="str">
        <f>Calcs!K52</f>
        <v>-</v>
      </c>
      <c r="F46" s="2">
        <f t="shared" si="1"/>
      </c>
      <c r="G46" s="2"/>
    </row>
    <row r="47" spans="2:7" ht="12.75">
      <c r="B47" s="14">
        <v>39</v>
      </c>
      <c r="C47" s="19"/>
      <c r="D47" s="20"/>
      <c r="E47" s="11" t="str">
        <f>Calcs!K53</f>
        <v>-</v>
      </c>
      <c r="F47" s="2">
        <f t="shared" si="1"/>
      </c>
      <c r="G47" s="2"/>
    </row>
    <row r="48" spans="2:7" ht="12.75">
      <c r="B48" s="14">
        <v>40</v>
      </c>
      <c r="C48" s="19"/>
      <c r="D48" s="20"/>
      <c r="E48" s="11" t="str">
        <f>Calcs!K54</f>
        <v>-</v>
      </c>
      <c r="F48" s="2">
        <f t="shared" si="1"/>
      </c>
      <c r="G48" s="2"/>
    </row>
    <row r="49" spans="2:7" ht="12.75">
      <c r="B49" s="14">
        <v>41</v>
      </c>
      <c r="C49" s="19"/>
      <c r="D49" s="20"/>
      <c r="E49" s="11" t="str">
        <f>Calcs!K55</f>
        <v>-</v>
      </c>
      <c r="F49" s="2">
        <f t="shared" si="1"/>
      </c>
      <c r="G49" s="2"/>
    </row>
    <row r="50" spans="2:7" ht="12.75">
      <c r="B50" s="14">
        <v>42</v>
      </c>
      <c r="C50" s="19"/>
      <c r="D50" s="20"/>
      <c r="E50" s="11" t="str">
        <f>Calcs!K56</f>
        <v>-</v>
      </c>
      <c r="F50" s="2">
        <f t="shared" si="1"/>
      </c>
      <c r="G50" s="2"/>
    </row>
    <row r="51" spans="2:7" ht="12.75">
      <c r="B51" s="14">
        <v>43</v>
      </c>
      <c r="C51" s="19"/>
      <c r="D51" s="20"/>
      <c r="E51" s="11" t="str">
        <f>Calcs!K57</f>
        <v>-</v>
      </c>
      <c r="F51" s="2">
        <f t="shared" si="1"/>
      </c>
      <c r="G51" s="2"/>
    </row>
    <row r="52" spans="2:7" ht="12.75">
      <c r="B52" s="14">
        <v>44</v>
      </c>
      <c r="C52" s="19"/>
      <c r="D52" s="20"/>
      <c r="E52" s="11" t="str">
        <f>Calcs!K58</f>
        <v>-</v>
      </c>
      <c r="F52" s="2">
        <f t="shared" si="1"/>
      </c>
      <c r="G52" s="2"/>
    </row>
    <row r="53" spans="2:7" ht="12.75">
      <c r="B53" s="14">
        <v>45</v>
      </c>
      <c r="C53" s="19"/>
      <c r="D53" s="20"/>
      <c r="E53" s="11" t="str">
        <f>Calcs!K59</f>
        <v>-</v>
      </c>
      <c r="F53" s="2">
        <f t="shared" si="1"/>
      </c>
      <c r="G53" s="2"/>
    </row>
    <row r="54" spans="2:7" ht="12.75">
      <c r="B54" s="14">
        <v>46</v>
      </c>
      <c r="C54" s="19"/>
      <c r="D54" s="20"/>
      <c r="E54" s="11" t="str">
        <f>Calcs!K60</f>
        <v>-</v>
      </c>
      <c r="F54" s="2">
        <f t="shared" si="1"/>
      </c>
      <c r="G54" s="2"/>
    </row>
    <row r="55" spans="2:7" ht="12.75">
      <c r="B55" s="14">
        <v>47</v>
      </c>
      <c r="C55" s="19"/>
      <c r="D55" s="20"/>
      <c r="E55" s="11" t="str">
        <f>Calcs!K61</f>
        <v>-</v>
      </c>
      <c r="F55" s="2">
        <f t="shared" si="1"/>
      </c>
      <c r="G55" s="2"/>
    </row>
    <row r="56" spans="2:7" ht="12.75">
      <c r="B56" s="14">
        <v>48</v>
      </c>
      <c r="C56" s="19"/>
      <c r="D56" s="20"/>
      <c r="E56" s="11" t="str">
        <f>Calcs!K62</f>
        <v>-</v>
      </c>
      <c r="F56" s="2">
        <f t="shared" si="1"/>
      </c>
      <c r="G56" s="2"/>
    </row>
    <row r="57" spans="2:7" ht="12.75">
      <c r="B57" s="14">
        <v>49</v>
      </c>
      <c r="C57" s="19"/>
      <c r="D57" s="20"/>
      <c r="E57" s="11" t="str">
        <f>Calcs!K63</f>
        <v>-</v>
      </c>
      <c r="F57" s="2">
        <f t="shared" si="1"/>
      </c>
      <c r="G57" s="2"/>
    </row>
    <row r="58" spans="2:7" ht="12.75">
      <c r="B58" s="14">
        <v>50</v>
      </c>
      <c r="C58" s="19"/>
      <c r="D58" s="20"/>
      <c r="E58" s="11" t="str">
        <f>Calcs!K64</f>
        <v>-</v>
      </c>
      <c r="F58" s="2">
        <f t="shared" si="1"/>
      </c>
      <c r="G58" s="2"/>
    </row>
    <row r="59" spans="2:7" ht="12.75">
      <c r="B59" s="14">
        <v>51</v>
      </c>
      <c r="C59" s="19"/>
      <c r="D59" s="20"/>
      <c r="E59" s="11" t="str">
        <f>Calcs!K65</f>
        <v>-</v>
      </c>
      <c r="F59" s="2">
        <f t="shared" si="1"/>
      </c>
      <c r="G59" s="2"/>
    </row>
    <row r="60" spans="2:7" ht="12.75">
      <c r="B60" s="14">
        <v>52</v>
      </c>
      <c r="C60" s="19"/>
      <c r="D60" s="20"/>
      <c r="E60" s="11" t="str">
        <f>Calcs!K66</f>
        <v>-</v>
      </c>
      <c r="F60" s="2">
        <f t="shared" si="1"/>
      </c>
      <c r="G60" s="2"/>
    </row>
    <row r="61" spans="2:7" ht="12.75">
      <c r="B61" s="14">
        <v>53</v>
      </c>
      <c r="C61" s="19"/>
      <c r="D61" s="20"/>
      <c r="E61" s="11" t="str">
        <f>Calcs!K67</f>
        <v>-</v>
      </c>
      <c r="F61" s="2">
        <f t="shared" si="1"/>
      </c>
      <c r="G61" s="2"/>
    </row>
    <row r="62" spans="2:7" ht="12.75">
      <c r="B62" s="14">
        <v>54</v>
      </c>
      <c r="C62" s="19"/>
      <c r="D62" s="20"/>
      <c r="E62" s="11" t="str">
        <f>Calcs!K68</f>
        <v>-</v>
      </c>
      <c r="F62" s="2">
        <f t="shared" si="1"/>
      </c>
      <c r="G62" s="2"/>
    </row>
    <row r="63" spans="2:7" ht="12.75">
      <c r="B63" s="14">
        <v>55</v>
      </c>
      <c r="C63" s="19"/>
      <c r="D63" s="20"/>
      <c r="E63" s="11" t="str">
        <f>Calcs!K69</f>
        <v>-</v>
      </c>
      <c r="F63" s="2">
        <f t="shared" si="1"/>
      </c>
      <c r="G63" s="2"/>
    </row>
    <row r="64" spans="2:7" ht="12.75">
      <c r="B64" s="14">
        <v>56</v>
      </c>
      <c r="C64" s="19"/>
      <c r="D64" s="20"/>
      <c r="E64" s="11" t="str">
        <f>Calcs!K70</f>
        <v>-</v>
      </c>
      <c r="F64" s="2">
        <f t="shared" si="1"/>
      </c>
      <c r="G64" s="2"/>
    </row>
    <row r="65" spans="2:7" ht="12.75">
      <c r="B65" s="14">
        <v>57</v>
      </c>
      <c r="C65" s="19"/>
      <c r="D65" s="20"/>
      <c r="E65" s="11" t="str">
        <f>Calcs!K71</f>
        <v>-</v>
      </c>
      <c r="F65" s="2">
        <f t="shared" si="1"/>
      </c>
      <c r="G65" s="2"/>
    </row>
    <row r="66" spans="2:7" ht="12.75">
      <c r="B66" s="14">
        <v>58</v>
      </c>
      <c r="C66" s="19"/>
      <c r="D66" s="20"/>
      <c r="E66" s="11" t="str">
        <f>Calcs!K72</f>
        <v>-</v>
      </c>
      <c r="F66" s="2">
        <f t="shared" si="1"/>
      </c>
      <c r="G66" s="2"/>
    </row>
    <row r="67" spans="2:7" ht="12.75">
      <c r="B67" s="14">
        <v>59</v>
      </c>
      <c r="C67" s="19"/>
      <c r="D67" s="20"/>
      <c r="E67" s="11" t="str">
        <f>Calcs!K73</f>
        <v>-</v>
      </c>
      <c r="F67" s="2">
        <f t="shared" si="1"/>
      </c>
      <c r="G67" s="2"/>
    </row>
    <row r="68" spans="2:7" ht="12.75">
      <c r="B68" s="14">
        <v>60</v>
      </c>
      <c r="C68" s="19"/>
      <c r="D68" s="20"/>
      <c r="E68" s="11" t="str">
        <f>Calcs!K74</f>
        <v>-</v>
      </c>
      <c r="F68" s="2">
        <f t="shared" si="1"/>
      </c>
      <c r="G68" s="2"/>
    </row>
    <row r="69" spans="2:7" ht="12.75">
      <c r="B69" s="14">
        <v>61</v>
      </c>
      <c r="C69" s="19"/>
      <c r="D69" s="20"/>
      <c r="E69" s="11" t="str">
        <f>Calcs!K75</f>
        <v>-</v>
      </c>
      <c r="F69" s="2">
        <f t="shared" si="1"/>
      </c>
      <c r="G69" s="2"/>
    </row>
    <row r="70" spans="2:7" ht="12.75">
      <c r="B70" s="14">
        <v>62</v>
      </c>
      <c r="C70" s="19"/>
      <c r="D70" s="20"/>
      <c r="E70" s="11" t="str">
        <f>Calcs!K76</f>
        <v>-</v>
      </c>
      <c r="F70" s="2">
        <f t="shared" si="1"/>
      </c>
      <c r="G70" s="2"/>
    </row>
    <row r="71" spans="2:7" ht="12.75">
      <c r="B71" s="14">
        <v>63</v>
      </c>
      <c r="C71" s="19"/>
      <c r="D71" s="20"/>
      <c r="E71" s="11" t="str">
        <f>Calcs!K77</f>
        <v>-</v>
      </c>
      <c r="F71" s="2">
        <f t="shared" si="1"/>
      </c>
      <c r="G71" s="2"/>
    </row>
    <row r="72" spans="2:7" ht="12.75">
      <c r="B72" s="14">
        <v>64</v>
      </c>
      <c r="C72" s="19"/>
      <c r="D72" s="20"/>
      <c r="E72" s="11" t="str">
        <f>Calcs!K78</f>
        <v>-</v>
      </c>
      <c r="F72" s="2">
        <f t="shared" si="1"/>
      </c>
      <c r="G72" s="2"/>
    </row>
    <row r="73" spans="2:7" ht="12.75">
      <c r="B73" s="14">
        <v>65</v>
      </c>
      <c r="C73" s="19"/>
      <c r="D73" s="20"/>
      <c r="E73" s="11" t="str">
        <f>Calcs!K79</f>
        <v>-</v>
      </c>
      <c r="F73" s="2">
        <f t="shared" si="1"/>
      </c>
      <c r="G73" s="2"/>
    </row>
    <row r="74" spans="2:7" ht="12.75">
      <c r="B74" s="14">
        <v>66</v>
      </c>
      <c r="C74" s="19"/>
      <c r="D74" s="20"/>
      <c r="E74" s="11" t="str">
        <f>Calcs!K80</f>
        <v>-</v>
      </c>
      <c r="F74" s="2">
        <f aca="true" t="shared" si="2" ref="F74:F105">IF(AND(NOT(ISBLANK(C74)),ISNUMBER(D74),OR(E74="Best",E74="Worst")),"OK","")</f>
      </c>
      <c r="G74" s="2"/>
    </row>
    <row r="75" spans="2:7" ht="12.75">
      <c r="B75" s="14">
        <v>67</v>
      </c>
      <c r="C75" s="19"/>
      <c r="D75" s="20"/>
      <c r="E75" s="11" t="str">
        <f>Calcs!K81</f>
        <v>-</v>
      </c>
      <c r="F75" s="2">
        <f t="shared" si="2"/>
      </c>
      <c r="G75" s="2"/>
    </row>
    <row r="76" spans="2:7" ht="12.75">
      <c r="B76" s="14">
        <v>68</v>
      </c>
      <c r="C76" s="19"/>
      <c r="D76" s="20"/>
      <c r="E76" s="11" t="str">
        <f>Calcs!K82</f>
        <v>-</v>
      </c>
      <c r="F76" s="2">
        <f t="shared" si="2"/>
      </c>
      <c r="G76" s="2"/>
    </row>
    <row r="77" spans="2:7" ht="12.75">
      <c r="B77" s="14">
        <v>69</v>
      </c>
      <c r="C77" s="19"/>
      <c r="D77" s="20"/>
      <c r="E77" s="11" t="str">
        <f>Calcs!K83</f>
        <v>-</v>
      </c>
      <c r="F77" s="2">
        <f t="shared" si="2"/>
      </c>
      <c r="G77" s="2"/>
    </row>
    <row r="78" spans="2:7" ht="12.75">
      <c r="B78" s="14">
        <v>70</v>
      </c>
      <c r="C78" s="19"/>
      <c r="D78" s="20"/>
      <c r="E78" s="11" t="str">
        <f>Calcs!K84</f>
        <v>-</v>
      </c>
      <c r="F78" s="2">
        <f t="shared" si="2"/>
      </c>
      <c r="G78" s="2"/>
    </row>
    <row r="79" spans="2:7" ht="12.75">
      <c r="B79" s="14">
        <v>71</v>
      </c>
      <c r="C79" s="19"/>
      <c r="D79" s="20"/>
      <c r="E79" s="11" t="str">
        <f>Calcs!K85</f>
        <v>-</v>
      </c>
      <c r="F79" s="2">
        <f t="shared" si="2"/>
      </c>
      <c r="G79" s="2"/>
    </row>
    <row r="80" spans="2:7" ht="12.75">
      <c r="B80" s="14">
        <v>72</v>
      </c>
      <c r="C80" s="19"/>
      <c r="D80" s="20"/>
      <c r="E80" s="11" t="str">
        <f>Calcs!K86</f>
        <v>-</v>
      </c>
      <c r="F80" s="2">
        <f t="shared" si="2"/>
      </c>
      <c r="G80" s="2"/>
    </row>
    <row r="81" spans="2:7" ht="12.75">
      <c r="B81" s="14">
        <v>73</v>
      </c>
      <c r="C81" s="19"/>
      <c r="D81" s="20"/>
      <c r="E81" s="11" t="str">
        <f>Calcs!K87</f>
        <v>-</v>
      </c>
      <c r="F81" s="2">
        <f t="shared" si="2"/>
      </c>
      <c r="G81" s="2"/>
    </row>
    <row r="82" spans="2:7" ht="12.75">
      <c r="B82" s="14">
        <v>74</v>
      </c>
      <c r="C82" s="19"/>
      <c r="D82" s="20"/>
      <c r="E82" s="11" t="str">
        <f>Calcs!K88</f>
        <v>-</v>
      </c>
      <c r="F82" s="2">
        <f t="shared" si="2"/>
      </c>
      <c r="G82" s="2"/>
    </row>
    <row r="83" spans="2:7" ht="12.75">
      <c r="B83" s="14">
        <v>75</v>
      </c>
      <c r="C83" s="19"/>
      <c r="D83" s="20"/>
      <c r="E83" s="11" t="str">
        <f>Calcs!K89</f>
        <v>-</v>
      </c>
      <c r="F83" s="2">
        <f t="shared" si="2"/>
      </c>
      <c r="G83" s="2"/>
    </row>
    <row r="84" spans="2:7" ht="12.75">
      <c r="B84" s="14">
        <v>76</v>
      </c>
      <c r="C84" s="19"/>
      <c r="D84" s="20"/>
      <c r="E84" s="11" t="str">
        <f>Calcs!K90</f>
        <v>-</v>
      </c>
      <c r="F84" s="2">
        <f t="shared" si="2"/>
      </c>
      <c r="G84" s="2"/>
    </row>
    <row r="85" spans="2:7" ht="12.75">
      <c r="B85" s="14">
        <v>77</v>
      </c>
      <c r="C85" s="19"/>
      <c r="D85" s="20"/>
      <c r="E85" s="11" t="str">
        <f>Calcs!K91</f>
        <v>-</v>
      </c>
      <c r="F85" s="2">
        <f t="shared" si="2"/>
      </c>
      <c r="G85" s="2"/>
    </row>
    <row r="86" spans="2:7" ht="12.75">
      <c r="B86" s="14">
        <v>78</v>
      </c>
      <c r="C86" s="19"/>
      <c r="D86" s="20"/>
      <c r="E86" s="11" t="str">
        <f>Calcs!K92</f>
        <v>-</v>
      </c>
      <c r="F86" s="2">
        <f t="shared" si="2"/>
      </c>
      <c r="G86" s="2"/>
    </row>
    <row r="87" spans="2:7" ht="12.75">
      <c r="B87" s="14">
        <v>79</v>
      </c>
      <c r="C87" s="19"/>
      <c r="D87" s="20"/>
      <c r="E87" s="11" t="str">
        <f>Calcs!K93</f>
        <v>-</v>
      </c>
      <c r="F87" s="2">
        <f t="shared" si="2"/>
      </c>
      <c r="G87" s="2"/>
    </row>
    <row r="88" spans="2:7" ht="12.75">
      <c r="B88" s="14">
        <v>80</v>
      </c>
      <c r="C88" s="19"/>
      <c r="D88" s="20"/>
      <c r="E88" s="11" t="str">
        <f>Calcs!K94</f>
        <v>-</v>
      </c>
      <c r="F88" s="2">
        <f t="shared" si="2"/>
      </c>
      <c r="G88" s="2"/>
    </row>
    <row r="89" spans="2:7" ht="12.75">
      <c r="B89" s="14">
        <v>81</v>
      </c>
      <c r="C89" s="19"/>
      <c r="D89" s="20"/>
      <c r="E89" s="11" t="str">
        <f>Calcs!K95</f>
        <v>-</v>
      </c>
      <c r="F89" s="2">
        <f t="shared" si="2"/>
      </c>
      <c r="G89" s="2"/>
    </row>
    <row r="90" spans="2:7" ht="12.75">
      <c r="B90" s="14">
        <v>82</v>
      </c>
      <c r="C90" s="19"/>
      <c r="D90" s="20"/>
      <c r="E90" s="11" t="str">
        <f>Calcs!K96</f>
        <v>-</v>
      </c>
      <c r="F90" s="2">
        <f t="shared" si="2"/>
      </c>
      <c r="G90" s="2"/>
    </row>
    <row r="91" spans="2:7" ht="12.75">
      <c r="B91" s="14">
        <v>83</v>
      </c>
      <c r="C91" s="19"/>
      <c r="D91" s="20"/>
      <c r="E91" s="11" t="str">
        <f>Calcs!K97</f>
        <v>-</v>
      </c>
      <c r="F91" s="2">
        <f t="shared" si="2"/>
      </c>
      <c r="G91" s="2"/>
    </row>
    <row r="92" spans="2:7" ht="12.75">
      <c r="B92" s="14">
        <v>84</v>
      </c>
      <c r="C92" s="19"/>
      <c r="D92" s="20"/>
      <c r="E92" s="11" t="str">
        <f>Calcs!K98</f>
        <v>-</v>
      </c>
      <c r="F92" s="2">
        <f t="shared" si="2"/>
      </c>
      <c r="G92" s="2"/>
    </row>
    <row r="93" spans="2:7" ht="12.75">
      <c r="B93" s="14">
        <v>85</v>
      </c>
      <c r="C93" s="19"/>
      <c r="D93" s="20"/>
      <c r="E93" s="11" t="str">
        <f>Calcs!K99</f>
        <v>-</v>
      </c>
      <c r="F93" s="2">
        <f t="shared" si="2"/>
      </c>
      <c r="G93" s="2"/>
    </row>
    <row r="94" spans="2:7" ht="12.75">
      <c r="B94" s="14">
        <v>86</v>
      </c>
      <c r="C94" s="19"/>
      <c r="D94" s="20"/>
      <c r="E94" s="11" t="str">
        <f>Calcs!K100</f>
        <v>-</v>
      </c>
      <c r="F94" s="2">
        <f t="shared" si="2"/>
      </c>
      <c r="G94" s="2"/>
    </row>
    <row r="95" spans="2:7" ht="12.75">
      <c r="B95" s="14">
        <v>87</v>
      </c>
      <c r="C95" s="19"/>
      <c r="D95" s="20"/>
      <c r="E95" s="11" t="str">
        <f>Calcs!K101</f>
        <v>-</v>
      </c>
      <c r="F95" s="2">
        <f t="shared" si="2"/>
      </c>
      <c r="G95" s="2"/>
    </row>
    <row r="96" spans="2:7" ht="12.75">
      <c r="B96" s="14">
        <v>88</v>
      </c>
      <c r="C96" s="19"/>
      <c r="D96" s="20"/>
      <c r="E96" s="11" t="str">
        <f>Calcs!K102</f>
        <v>-</v>
      </c>
      <c r="F96" s="2">
        <f t="shared" si="2"/>
      </c>
      <c r="G96" s="2"/>
    </row>
    <row r="97" spans="2:7" ht="12.75">
      <c r="B97" s="14">
        <v>89</v>
      </c>
      <c r="C97" s="19"/>
      <c r="D97" s="20"/>
      <c r="E97" s="11" t="str">
        <f>Calcs!K103</f>
        <v>-</v>
      </c>
      <c r="F97" s="2">
        <f t="shared" si="2"/>
      </c>
      <c r="G97" s="2"/>
    </row>
    <row r="98" spans="2:7" ht="12.75">
      <c r="B98" s="14">
        <v>90</v>
      </c>
      <c r="C98" s="19"/>
      <c r="D98" s="20"/>
      <c r="E98" s="11" t="str">
        <f>Calcs!K104</f>
        <v>-</v>
      </c>
      <c r="F98" s="2">
        <f t="shared" si="2"/>
      </c>
      <c r="G98" s="2"/>
    </row>
    <row r="99" spans="2:7" ht="12.75">
      <c r="B99" s="14">
        <v>91</v>
      </c>
      <c r="C99" s="19"/>
      <c r="D99" s="20"/>
      <c r="E99" s="11" t="str">
        <f>Calcs!K105</f>
        <v>-</v>
      </c>
      <c r="F99" s="2">
        <f t="shared" si="2"/>
      </c>
      <c r="G99" s="2"/>
    </row>
    <row r="100" spans="2:7" ht="12.75">
      <c r="B100" s="14">
        <v>92</v>
      </c>
      <c r="C100" s="19"/>
      <c r="D100" s="20"/>
      <c r="E100" s="11" t="str">
        <f>Calcs!K106</f>
        <v>-</v>
      </c>
      <c r="F100" s="2">
        <f t="shared" si="2"/>
      </c>
      <c r="G100" s="2"/>
    </row>
    <row r="101" spans="2:7" ht="12.75">
      <c r="B101" s="14">
        <v>93</v>
      </c>
      <c r="C101" s="19"/>
      <c r="D101" s="20"/>
      <c r="E101" s="11" t="str">
        <f>Calcs!K107</f>
        <v>-</v>
      </c>
      <c r="F101" s="2">
        <f t="shared" si="2"/>
      </c>
      <c r="G101" s="2"/>
    </row>
    <row r="102" spans="2:7" ht="12.75">
      <c r="B102" s="14">
        <v>94</v>
      </c>
      <c r="C102" s="19"/>
      <c r="D102" s="20"/>
      <c r="E102" s="11" t="str">
        <f>Calcs!K108</f>
        <v>-</v>
      </c>
      <c r="F102" s="2">
        <f t="shared" si="2"/>
      </c>
      <c r="G102" s="2"/>
    </row>
    <row r="103" spans="2:7" ht="12.75">
      <c r="B103" s="14">
        <v>95</v>
      </c>
      <c r="C103" s="19"/>
      <c r="D103" s="20"/>
      <c r="E103" s="11" t="str">
        <f>Calcs!K109</f>
        <v>-</v>
      </c>
      <c r="F103" s="2">
        <f t="shared" si="2"/>
      </c>
      <c r="G103" s="2"/>
    </row>
    <row r="104" spans="2:7" ht="12.75">
      <c r="B104" s="14">
        <v>96</v>
      </c>
      <c r="C104" s="19"/>
      <c r="D104" s="20"/>
      <c r="E104" s="11" t="str">
        <f>Calcs!K110</f>
        <v>-</v>
      </c>
      <c r="F104" s="2">
        <f t="shared" si="2"/>
      </c>
      <c r="G104" s="2"/>
    </row>
    <row r="105" spans="2:7" ht="12.75">
      <c r="B105" s="14">
        <v>97</v>
      </c>
      <c r="C105" s="19"/>
      <c r="D105" s="20"/>
      <c r="E105" s="11" t="str">
        <f>Calcs!K111</f>
        <v>-</v>
      </c>
      <c r="F105" s="2">
        <f t="shared" si="2"/>
      </c>
      <c r="G105" s="2"/>
    </row>
    <row r="106" spans="2:7" ht="12.75">
      <c r="B106" s="14">
        <v>98</v>
      </c>
      <c r="C106" s="19"/>
      <c r="D106" s="20"/>
      <c r="E106" s="11" t="str">
        <f>Calcs!K112</f>
        <v>-</v>
      </c>
      <c r="F106" s="2">
        <f>IF(AND(NOT(ISBLANK(C106)),ISNUMBER(D106),OR(E106="Best",E106="Worst")),"OK","")</f>
      </c>
      <c r="G106" s="2"/>
    </row>
    <row r="107" spans="2:7" ht="12.75">
      <c r="B107" s="14">
        <v>99</v>
      </c>
      <c r="C107" s="19"/>
      <c r="D107" s="20"/>
      <c r="E107" s="11" t="str">
        <f>Calcs!K113</f>
        <v>-</v>
      </c>
      <c r="F107" s="2">
        <f>IF(AND(NOT(ISBLANK(C107)),ISNUMBER(D107),OR(E107="Best",E107="Worst")),"OK","")</f>
      </c>
      <c r="G107" s="2"/>
    </row>
    <row r="108" spans="2:7" ht="12.75">
      <c r="B108" s="14">
        <v>100</v>
      </c>
      <c r="C108" s="19"/>
      <c r="D108" s="20"/>
      <c r="E108" s="11" t="str">
        <f>Calcs!K114</f>
        <v>-</v>
      </c>
      <c r="F108" s="2">
        <f>IF(AND(NOT(ISBLANK(C108)),ISNUMBER(D108),OR(E108="Best",E108="Worst")),"OK","")</f>
      </c>
      <c r="G108" s="2"/>
    </row>
  </sheetData>
  <sheetProtection sheet="1" objects="1" scenarios="1" select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114"/>
  <sheetViews>
    <sheetView workbookViewId="0" topLeftCell="A1">
      <selection activeCell="A2" sqref="A2"/>
    </sheetView>
  </sheetViews>
  <sheetFormatPr defaultColWidth="9.140625" defaultRowHeight="12.75"/>
  <cols>
    <col min="1" max="2" width="9.140625" style="21" customWidth="1"/>
    <col min="3" max="3" width="50.57421875" style="21" customWidth="1"/>
    <col min="4" max="16384" width="9.140625" style="21" customWidth="1"/>
  </cols>
  <sheetData>
    <row r="1" spans="1:5" ht="12.75">
      <c r="A1" s="32" t="s">
        <v>44</v>
      </c>
      <c r="E1"/>
    </row>
    <row r="2" ht="12.75">
      <c r="A2" s="32" t="s">
        <v>45</v>
      </c>
    </row>
    <row r="4" spans="2:15" ht="12.75">
      <c r="B4" s="21" t="s">
        <v>6</v>
      </c>
      <c r="C4" s="21" t="str">
        <f>IF(Errors&gt;0,O5,IF(Remaining&gt;0,O4,O6))</f>
        <v>There are 14 questions to answer.</v>
      </c>
      <c r="O4" s="21" t="str">
        <f>"There "&amp;IF(Remaining=1,"is 1 question ","are "&amp;Remaining&amp;" questions ")&amp;IF(Remaining=Completed,"to answer.","left to do.")</f>
        <v>There are 14 questions to answer.</v>
      </c>
    </row>
    <row r="5" spans="2:15" ht="12.75">
      <c r="B5" s="21" t="s">
        <v>7</v>
      </c>
      <c r="C5" s="21">
        <f>IF(Remaining=0,VLOOKUP(Percent,Conclusion,2,TRUE),"")</f>
      </c>
      <c r="O5" s="21" t="str">
        <f>"There "&amp;IF(Errors=1,"is ","are ")&amp;Errors&amp;" error"&amp;IF(Errors=1,"","s")&amp;" in your responses."</f>
        <v>There are 0 errors in your responses.</v>
      </c>
    </row>
    <row r="6" spans="2:15" ht="12.75">
      <c r="B6" s="21" t="s">
        <v>8</v>
      </c>
      <c r="C6" s="21" t="s">
        <v>59</v>
      </c>
      <c r="O6" s="21" t="str">
        <f>"Your compatibility score is "&amp;TEXT(Percent,"0%")&amp;"."</f>
        <v>Your compatibility score is 0%.</v>
      </c>
    </row>
    <row r="9" spans="5:11" ht="12.75">
      <c r="E9" s="21" t="s">
        <v>75</v>
      </c>
      <c r="K9" s="21" t="s">
        <v>76</v>
      </c>
    </row>
    <row r="10" spans="5:12" ht="12.75">
      <c r="E10" s="21" t="s">
        <v>43</v>
      </c>
      <c r="F10" s="22" t="s">
        <v>10</v>
      </c>
      <c r="G10" s="22" t="s">
        <v>4</v>
      </c>
      <c r="I10" s="22" t="s">
        <v>60</v>
      </c>
      <c r="J10" s="22" t="s">
        <v>5</v>
      </c>
      <c r="K10" s="22" t="s">
        <v>9</v>
      </c>
      <c r="L10" s="22" t="s">
        <v>18</v>
      </c>
    </row>
    <row r="11" spans="5:12" ht="12.75">
      <c r="E11" s="22">
        <f>COUNTIF(E15:E114,"Yes")</f>
        <v>14</v>
      </c>
      <c r="F11" s="22">
        <f>SUM(F15:F114)*10</f>
        <v>540</v>
      </c>
      <c r="G11" s="22">
        <f>COUNTIF(G15:G114,"N")+COUNTIF(G15:G114,"A")</f>
        <v>0</v>
      </c>
      <c r="I11" s="22">
        <f>SUM(I15:I114)</f>
        <v>0</v>
      </c>
      <c r="J11" s="22">
        <f>SUM(J15:J114)</f>
        <v>0</v>
      </c>
      <c r="K11" s="22">
        <f>Completed-(Count-Errors)</f>
        <v>14</v>
      </c>
      <c r="L11" s="23">
        <f>Sum/Max</f>
        <v>0</v>
      </c>
    </row>
    <row r="12" ht="12.75">
      <c r="I12" s="22"/>
    </row>
    <row r="14" spans="2:11" ht="12.75">
      <c r="B14" s="24" t="s">
        <v>0</v>
      </c>
      <c r="C14" s="25" t="s">
        <v>39</v>
      </c>
      <c r="D14" s="26" t="s">
        <v>40</v>
      </c>
      <c r="E14" s="26" t="s">
        <v>41</v>
      </c>
      <c r="F14" s="26" t="s">
        <v>42</v>
      </c>
      <c r="G14" s="26" t="s">
        <v>61</v>
      </c>
      <c r="H14" s="26" t="s">
        <v>2</v>
      </c>
      <c r="I14" s="26" t="s">
        <v>60</v>
      </c>
      <c r="J14" s="26" t="s">
        <v>3</v>
      </c>
      <c r="K14" s="27" t="s">
        <v>46</v>
      </c>
    </row>
    <row r="15" spans="2:15" ht="12.75">
      <c r="B15" s="28">
        <v>1</v>
      </c>
      <c r="C15" s="21" t="str">
        <f ca="1">IF(ISBLANK(OFFSET(QuestionList,$B15,1)),"-",OFFSET(QuestionList,$B15,1))</f>
        <v>I consider myself an accommodating and helpful salesperson.</v>
      </c>
      <c r="D15" s="22">
        <f aca="true" ca="1" t="shared" si="0" ref="D15:D46">IF(ISBLANK(OFFSET(QuestionList,$B15,2)),"-",OFFSET(QuestionList,$B15,2))</f>
        <v>-2</v>
      </c>
      <c r="E15" s="22" t="str">
        <f>IF(AND(C15&lt;&gt;"-",ISNUMBER(D15)),IF(AND(D15&gt;=-5,D15&lt;=5),"Yes","No"),"No")</f>
        <v>Yes</v>
      </c>
      <c r="F15" s="22">
        <f>IF(E15="Yes",ABS(D15),"-")</f>
        <v>2</v>
      </c>
      <c r="G15" s="22" t="str">
        <f aca="true" ca="1" t="shared" si="1" ref="G15:G46">IF(ISBLANK(OFFSET(ResponseList,B15,0)),"-",IF(ISNUMBER(OFFSET(ResponseList,B15,0)),"N","A"))</f>
        <v>-</v>
      </c>
      <c r="H15" s="22" t="str">
        <f aca="true" ca="1" t="shared" si="2" ref="H15:H26">IF(G15="N",OFFSET(ResponseList,B15,0),"-")</f>
        <v>-</v>
      </c>
      <c r="I15" s="22">
        <f>IF(G15="A",1,IF(AND(G15="N",OR(H15&lt;0,H15&gt;10,E15="No")),1,0))</f>
        <v>0</v>
      </c>
      <c r="J15" s="22" t="str">
        <f>IF(OR(E15="No",H15="-"),"-",IF(D15&lt;0,D15*(H15-10),D15*H15))</f>
        <v>-</v>
      </c>
      <c r="K15" s="21" t="str">
        <f aca="true" t="shared" si="3" ref="K15:K46">IF(C15="-","-",IF(OR(NOT(ISNUMBER(D15)),D15&lt;-5,D15&gt;5),$O$15,VLOOKUP(D15,ImportanceList,2)))</f>
        <v>Important negative attribute.</v>
      </c>
      <c r="O15" s="21" t="s">
        <v>72</v>
      </c>
    </row>
    <row r="16" spans="2:11" ht="12.75">
      <c r="B16" s="28">
        <v>2</v>
      </c>
      <c r="C16" s="21" t="str">
        <f aca="true" ca="1" t="shared" si="4" ref="C16:C47">IF(ISBLANK(OFFSET(QuestionList,$B16,1)),"-",OFFSET(QuestionList,B16,1))</f>
        <v>I try to make friends with my customers.</v>
      </c>
      <c r="D16" s="22">
        <f ca="1" t="shared" si="0"/>
        <v>-2</v>
      </c>
      <c r="E16" s="22" t="str">
        <f aca="true" t="shared" si="5" ref="E16:E79">IF(AND(C16&lt;&gt;"-",ISNUMBER(D16)),IF(AND(D16&gt;=-5,D16&lt;=5),"Yes","No"),"No")</f>
        <v>Yes</v>
      </c>
      <c r="F16" s="22">
        <f aca="true" t="shared" si="6" ref="F16:F79">IF(E16="Yes",ABS(D16),"-")</f>
        <v>2</v>
      </c>
      <c r="G16" s="22" t="str">
        <f ca="1" t="shared" si="1"/>
        <v>-</v>
      </c>
      <c r="H16" s="22" t="str">
        <f ca="1" t="shared" si="2"/>
        <v>-</v>
      </c>
      <c r="I16" s="22">
        <f aca="true" t="shared" si="7" ref="I16:I79">IF(G16="A",1,IF(AND(G16="N",OR(H16&lt;0,H16&gt;10,E16="No")),1,0))</f>
        <v>0</v>
      </c>
      <c r="J16" s="22" t="str">
        <f>IF(OR(E16="No",H16="-"),"-",IF(D16&lt;0,D16*(H16-10),D16*H16))</f>
        <v>-</v>
      </c>
      <c r="K16" s="21" t="str">
        <f t="shared" si="3"/>
        <v>Important negative attribute.</v>
      </c>
    </row>
    <row r="17" spans="2:15" ht="12.75">
      <c r="B17" s="28">
        <v>3</v>
      </c>
      <c r="C17" s="21" t="str">
        <f ca="1" t="shared" si="4"/>
        <v>I only speak to the decision maker when I make a sales call.</v>
      </c>
      <c r="D17" s="22">
        <f ca="1" t="shared" si="0"/>
        <v>4</v>
      </c>
      <c r="E17" s="22" t="str">
        <f t="shared" si="5"/>
        <v>Yes</v>
      </c>
      <c r="F17" s="22">
        <f t="shared" si="6"/>
        <v>4</v>
      </c>
      <c r="G17" s="22" t="str">
        <f ca="1" t="shared" si="1"/>
        <v>-</v>
      </c>
      <c r="H17" s="22" t="str">
        <f ca="1" t="shared" si="2"/>
        <v>-</v>
      </c>
      <c r="I17" s="22">
        <f t="shared" si="7"/>
        <v>0</v>
      </c>
      <c r="J17" s="22" t="str">
        <f aca="true" t="shared" si="8" ref="J17:J80">IF(OR(E17="No",H17="-"),"-",IF(D17&lt;0,D17*(H17-10),D17*H17))</f>
        <v>-</v>
      </c>
      <c r="K17" s="21" t="str">
        <f t="shared" si="3"/>
        <v>Extremely important positive attribute.</v>
      </c>
      <c r="O17" s="27" t="s">
        <v>27</v>
      </c>
    </row>
    <row r="18" spans="2:16" ht="12.75">
      <c r="B18" s="28">
        <v>4</v>
      </c>
      <c r="C18" s="21" t="str">
        <f ca="1" t="shared" si="4"/>
        <v>I quickly get to the “bottom-line” of what the prospect wants.</v>
      </c>
      <c r="D18" s="22">
        <f ca="1" t="shared" si="0"/>
        <v>5</v>
      </c>
      <c r="E18" s="22" t="str">
        <f t="shared" si="5"/>
        <v>Yes</v>
      </c>
      <c r="F18" s="22">
        <f t="shared" si="6"/>
        <v>5</v>
      </c>
      <c r="G18" s="22" t="str">
        <f ca="1" t="shared" si="1"/>
        <v>-</v>
      </c>
      <c r="H18" s="22" t="str">
        <f ca="1" t="shared" si="2"/>
        <v>-</v>
      </c>
      <c r="I18" s="22">
        <f t="shared" si="7"/>
        <v>0</v>
      </c>
      <c r="J18" s="22" t="str">
        <f t="shared" si="8"/>
        <v>-</v>
      </c>
      <c r="K18" s="21" t="str">
        <f t="shared" si="3"/>
        <v>Maximum importance. Positive attribute.</v>
      </c>
      <c r="O18" s="29">
        <v>-5</v>
      </c>
      <c r="P18" s="21" t="s">
        <v>28</v>
      </c>
    </row>
    <row r="19" spans="2:16" ht="12.75">
      <c r="B19" s="28">
        <v>5</v>
      </c>
      <c r="C19" s="21" t="str">
        <f ca="1" t="shared" si="4"/>
        <v>I monitor all of my sales activities and keep records of the results. </v>
      </c>
      <c r="D19" s="22">
        <f ca="1" t="shared" si="0"/>
        <v>4</v>
      </c>
      <c r="E19" s="22" t="str">
        <f t="shared" si="5"/>
        <v>Yes</v>
      </c>
      <c r="F19" s="22">
        <f t="shared" si="6"/>
        <v>4</v>
      </c>
      <c r="G19" s="22" t="str">
        <f ca="1" t="shared" si="1"/>
        <v>-</v>
      </c>
      <c r="H19" s="22" t="str">
        <f ca="1" t="shared" si="2"/>
        <v>-</v>
      </c>
      <c r="I19" s="22">
        <f t="shared" si="7"/>
        <v>0</v>
      </c>
      <c r="J19" s="22" t="str">
        <f t="shared" si="8"/>
        <v>-</v>
      </c>
      <c r="K19" s="21" t="str">
        <f t="shared" si="3"/>
        <v>Extremely important positive attribute.</v>
      </c>
      <c r="O19" s="22">
        <v>-4</v>
      </c>
      <c r="P19" s="21" t="s">
        <v>29</v>
      </c>
    </row>
    <row r="20" spans="2:16" ht="12.75">
      <c r="B20" s="28">
        <v>6</v>
      </c>
      <c r="C20" s="21" t="str">
        <f ca="1" t="shared" si="4"/>
        <v>I am willing to do "whatever it takes" to make a sale.</v>
      </c>
      <c r="D20" s="22">
        <f ca="1" t="shared" si="0"/>
        <v>-5</v>
      </c>
      <c r="E20" s="22" t="str">
        <f t="shared" si="5"/>
        <v>Yes</v>
      </c>
      <c r="F20" s="22">
        <f t="shared" si="6"/>
        <v>5</v>
      </c>
      <c r="G20" s="22" t="str">
        <f ca="1" t="shared" si="1"/>
        <v>-</v>
      </c>
      <c r="H20" s="22" t="str">
        <f ca="1" t="shared" si="2"/>
        <v>-</v>
      </c>
      <c r="I20" s="22">
        <f t="shared" si="7"/>
        <v>0</v>
      </c>
      <c r="J20" s="22" t="str">
        <f t="shared" si="8"/>
        <v>-</v>
      </c>
      <c r="K20" s="21" t="str">
        <f t="shared" si="3"/>
        <v>Maximum importance. Negative attribute.</v>
      </c>
      <c r="O20" s="29">
        <v>-3</v>
      </c>
      <c r="P20" s="21" t="s">
        <v>30</v>
      </c>
    </row>
    <row r="21" spans="2:16" ht="12.75">
      <c r="B21" s="28">
        <v>7</v>
      </c>
      <c r="C21" s="21" t="str">
        <f ca="1" t="shared" si="4"/>
        <v>I adapt my personality to match the personality of each prospect.</v>
      </c>
      <c r="D21" s="22">
        <f ca="1" t="shared" si="0"/>
        <v>-4</v>
      </c>
      <c r="E21" s="22" t="str">
        <f t="shared" si="5"/>
        <v>Yes</v>
      </c>
      <c r="F21" s="22">
        <f t="shared" si="6"/>
        <v>4</v>
      </c>
      <c r="G21" s="22" t="str">
        <f ca="1" t="shared" si="1"/>
        <v>-</v>
      </c>
      <c r="H21" s="22" t="str">
        <f ca="1" t="shared" si="2"/>
        <v>-</v>
      </c>
      <c r="I21" s="22">
        <f t="shared" si="7"/>
        <v>0</v>
      </c>
      <c r="J21" s="22" t="str">
        <f t="shared" si="8"/>
        <v>-</v>
      </c>
      <c r="K21" s="21" t="str">
        <f t="shared" si="3"/>
        <v>Extremely important negative attribute.</v>
      </c>
      <c r="O21" s="22">
        <v>-2</v>
      </c>
      <c r="P21" s="21" t="s">
        <v>31</v>
      </c>
    </row>
    <row r="22" spans="2:16" ht="12.75">
      <c r="B22" s="28">
        <v>8</v>
      </c>
      <c r="C22" s="21" t="str">
        <f ca="1" t="shared" si="4"/>
        <v>I close sales by overcoming prospects' objections. </v>
      </c>
      <c r="D22" s="22">
        <f ca="1" t="shared" si="0"/>
        <v>-5</v>
      </c>
      <c r="E22" s="22" t="str">
        <f t="shared" si="5"/>
        <v>Yes</v>
      </c>
      <c r="F22" s="22">
        <f t="shared" si="6"/>
        <v>5</v>
      </c>
      <c r="G22" s="22" t="str">
        <f ca="1" t="shared" si="1"/>
        <v>-</v>
      </c>
      <c r="H22" s="22" t="str">
        <f ca="1" t="shared" si="2"/>
        <v>-</v>
      </c>
      <c r="I22" s="22">
        <f t="shared" si="7"/>
        <v>0</v>
      </c>
      <c r="J22" s="22" t="str">
        <f t="shared" si="8"/>
        <v>-</v>
      </c>
      <c r="K22" s="21" t="str">
        <f t="shared" si="3"/>
        <v>Maximum importance. Negative attribute.</v>
      </c>
      <c r="O22" s="29">
        <v>-1</v>
      </c>
      <c r="P22" s="21" t="s">
        <v>32</v>
      </c>
    </row>
    <row r="23" spans="2:16" ht="12.75">
      <c r="B23" s="28">
        <v>9</v>
      </c>
      <c r="C23" s="21" t="str">
        <f ca="1" t="shared" si="4"/>
        <v>I use a specific selling system or process, and I stick with it every time.</v>
      </c>
      <c r="D23" s="22">
        <f ca="1" t="shared" si="0"/>
        <v>3</v>
      </c>
      <c r="E23" s="22" t="str">
        <f t="shared" si="5"/>
        <v>Yes</v>
      </c>
      <c r="F23" s="22">
        <f t="shared" si="6"/>
        <v>3</v>
      </c>
      <c r="G23" s="22" t="str">
        <f ca="1" t="shared" si="1"/>
        <v>-</v>
      </c>
      <c r="H23" s="22" t="str">
        <f ca="1" t="shared" si="2"/>
        <v>-</v>
      </c>
      <c r="I23" s="22">
        <f t="shared" si="7"/>
        <v>0</v>
      </c>
      <c r="J23" s="22" t="str">
        <f t="shared" si="8"/>
        <v>-</v>
      </c>
      <c r="K23" s="21" t="str">
        <f t="shared" si="3"/>
        <v>Very important positive attribute.</v>
      </c>
      <c r="O23" s="22">
        <v>0</v>
      </c>
      <c r="P23" s="21" t="s">
        <v>38</v>
      </c>
    </row>
    <row r="24" spans="2:16" ht="12.75">
      <c r="B24" s="28">
        <v>10</v>
      </c>
      <c r="C24" s="21" t="str">
        <f ca="1" t="shared" si="4"/>
        <v>I make sales by persuading prospects to buy. </v>
      </c>
      <c r="D24" s="22">
        <f ca="1" t="shared" si="0"/>
        <v>-4</v>
      </c>
      <c r="E24" s="22" t="str">
        <f t="shared" si="5"/>
        <v>Yes</v>
      </c>
      <c r="F24" s="22">
        <f t="shared" si="6"/>
        <v>4</v>
      </c>
      <c r="G24" s="22" t="str">
        <f ca="1" t="shared" si="1"/>
        <v>-</v>
      </c>
      <c r="H24" s="22" t="str">
        <f ca="1" t="shared" si="2"/>
        <v>-</v>
      </c>
      <c r="I24" s="22">
        <f t="shared" si="7"/>
        <v>0</v>
      </c>
      <c r="J24" s="22" t="str">
        <f t="shared" si="8"/>
        <v>-</v>
      </c>
      <c r="K24" s="21" t="str">
        <f t="shared" si="3"/>
        <v>Extremely important negative attribute.</v>
      </c>
      <c r="O24" s="29">
        <v>1</v>
      </c>
      <c r="P24" s="21" t="s">
        <v>33</v>
      </c>
    </row>
    <row r="25" spans="2:16" ht="12.75">
      <c r="B25" s="28">
        <v>11</v>
      </c>
      <c r="C25" s="21" t="str">
        <f ca="1" t="shared" si="4"/>
        <v>I won’t give up on a sale if there is any chance of closing business.</v>
      </c>
      <c r="D25" s="22">
        <f ca="1" t="shared" si="0"/>
        <v>-3</v>
      </c>
      <c r="E25" s="22" t="str">
        <f t="shared" si="5"/>
        <v>Yes</v>
      </c>
      <c r="F25" s="22">
        <f t="shared" si="6"/>
        <v>3</v>
      </c>
      <c r="G25" s="22" t="str">
        <f ca="1" t="shared" si="1"/>
        <v>-</v>
      </c>
      <c r="H25" s="22" t="str">
        <f ca="1" t="shared" si="2"/>
        <v>-</v>
      </c>
      <c r="I25" s="22">
        <f t="shared" si="7"/>
        <v>0</v>
      </c>
      <c r="J25" s="22" t="str">
        <f t="shared" si="8"/>
        <v>-</v>
      </c>
      <c r="K25" s="21" t="str">
        <f t="shared" si="3"/>
        <v>Very important negative attribute.</v>
      </c>
      <c r="O25" s="22">
        <v>2</v>
      </c>
      <c r="P25" s="21" t="s">
        <v>34</v>
      </c>
    </row>
    <row r="26" spans="2:16" ht="12.75">
      <c r="B26" s="28">
        <v>12</v>
      </c>
      <c r="C26" s="21" t="str">
        <f ca="1" t="shared" si="4"/>
        <v>I don't spend time with a prospect who is merely interested. </v>
      </c>
      <c r="D26" s="22">
        <f ca="1" t="shared" si="0"/>
        <v>4</v>
      </c>
      <c r="E26" s="22" t="str">
        <f t="shared" si="5"/>
        <v>Yes</v>
      </c>
      <c r="F26" s="22">
        <f t="shared" si="6"/>
        <v>4</v>
      </c>
      <c r="G26" s="22" t="str">
        <f ca="1" t="shared" si="1"/>
        <v>-</v>
      </c>
      <c r="H26" s="22" t="str">
        <f ca="1" t="shared" si="2"/>
        <v>-</v>
      </c>
      <c r="I26" s="22">
        <f t="shared" si="7"/>
        <v>0</v>
      </c>
      <c r="J26" s="22" t="str">
        <f t="shared" si="8"/>
        <v>-</v>
      </c>
      <c r="K26" s="21" t="str">
        <f t="shared" si="3"/>
        <v>Extremely important positive attribute.</v>
      </c>
      <c r="O26" s="29">
        <v>3</v>
      </c>
      <c r="P26" s="21" t="s">
        <v>35</v>
      </c>
    </row>
    <row r="27" spans="2:16" ht="12.75">
      <c r="B27" s="28">
        <v>13</v>
      </c>
      <c r="C27" s="21" t="str">
        <f ca="1" t="shared" si="4"/>
        <v>I try new things to see if they work for me.</v>
      </c>
      <c r="D27" s="22">
        <f ca="1" t="shared" si="0"/>
        <v>4</v>
      </c>
      <c r="E27" s="22" t="str">
        <f t="shared" si="5"/>
        <v>Yes</v>
      </c>
      <c r="F27" s="22">
        <f t="shared" si="6"/>
        <v>4</v>
      </c>
      <c r="G27" s="22" t="str">
        <f ca="1" t="shared" si="1"/>
        <v>-</v>
      </c>
      <c r="H27" s="22" t="str">
        <f aca="true" ca="1" t="shared" si="9" ref="H27:H46">IF(ISNUMBER(OFFSET(ResponseList,B27,0)),OFFSET(ResponseList,B27,0),"-")</f>
        <v>-</v>
      </c>
      <c r="I27" s="22">
        <f t="shared" si="7"/>
        <v>0</v>
      </c>
      <c r="J27" s="22" t="str">
        <f t="shared" si="8"/>
        <v>-</v>
      </c>
      <c r="K27" s="21" t="str">
        <f t="shared" si="3"/>
        <v>Extremely important positive attribute.</v>
      </c>
      <c r="O27" s="22">
        <v>4</v>
      </c>
      <c r="P27" s="21" t="s">
        <v>36</v>
      </c>
    </row>
    <row r="28" spans="2:16" ht="12.75">
      <c r="B28" s="28">
        <v>14</v>
      </c>
      <c r="C28" s="21" t="str">
        <f ca="1" t="shared" si="4"/>
        <v>I never take "no" for an answer. </v>
      </c>
      <c r="D28" s="22">
        <f ca="1" t="shared" si="0"/>
        <v>-5</v>
      </c>
      <c r="E28" s="22" t="str">
        <f t="shared" si="5"/>
        <v>Yes</v>
      </c>
      <c r="F28" s="22">
        <f t="shared" si="6"/>
        <v>5</v>
      </c>
      <c r="G28" s="22" t="str">
        <f ca="1" t="shared" si="1"/>
        <v>-</v>
      </c>
      <c r="H28" s="22" t="str">
        <f ca="1" t="shared" si="9"/>
        <v>-</v>
      </c>
      <c r="I28" s="22">
        <f t="shared" si="7"/>
        <v>0</v>
      </c>
      <c r="J28" s="22" t="str">
        <f t="shared" si="8"/>
        <v>-</v>
      </c>
      <c r="K28" s="21" t="str">
        <f t="shared" si="3"/>
        <v>Maximum importance. Negative attribute.</v>
      </c>
      <c r="O28" s="29">
        <v>5</v>
      </c>
      <c r="P28" s="21" t="s">
        <v>37</v>
      </c>
    </row>
    <row r="29" spans="2:11" ht="12.75">
      <c r="B29" s="28">
        <v>15</v>
      </c>
      <c r="C29" s="21" t="str">
        <f ca="1" t="shared" si="4"/>
        <v>-</v>
      </c>
      <c r="D29" s="22" t="str">
        <f ca="1" t="shared" si="0"/>
        <v>-</v>
      </c>
      <c r="E29" s="22" t="str">
        <f t="shared" si="5"/>
        <v>No</v>
      </c>
      <c r="F29" s="22" t="str">
        <f t="shared" si="6"/>
        <v>-</v>
      </c>
      <c r="G29" s="22" t="str">
        <f ca="1" t="shared" si="1"/>
        <v>-</v>
      </c>
      <c r="H29" s="22" t="str">
        <f ca="1" t="shared" si="9"/>
        <v>-</v>
      </c>
      <c r="I29" s="22">
        <f t="shared" si="7"/>
        <v>0</v>
      </c>
      <c r="J29" s="22" t="str">
        <f t="shared" si="8"/>
        <v>-</v>
      </c>
      <c r="K29" s="21" t="str">
        <f t="shared" si="3"/>
        <v>-</v>
      </c>
    </row>
    <row r="30" spans="2:11" ht="12.75">
      <c r="B30" s="28">
        <v>16</v>
      </c>
      <c r="C30" s="21" t="str">
        <f ca="1" t="shared" si="4"/>
        <v>-</v>
      </c>
      <c r="D30" s="22" t="str">
        <f ca="1" t="shared" si="0"/>
        <v>-</v>
      </c>
      <c r="E30" s="22" t="str">
        <f t="shared" si="5"/>
        <v>No</v>
      </c>
      <c r="F30" s="22" t="str">
        <f t="shared" si="6"/>
        <v>-</v>
      </c>
      <c r="G30" s="22" t="str">
        <f ca="1" t="shared" si="1"/>
        <v>-</v>
      </c>
      <c r="H30" s="22" t="str">
        <f ca="1" t="shared" si="9"/>
        <v>-</v>
      </c>
      <c r="I30" s="22">
        <f t="shared" si="7"/>
        <v>0</v>
      </c>
      <c r="J30" s="22" t="str">
        <f t="shared" si="8"/>
        <v>-</v>
      </c>
      <c r="K30" s="21" t="str">
        <f t="shared" si="3"/>
        <v>-</v>
      </c>
    </row>
    <row r="31" spans="2:15" ht="12.75">
      <c r="B31" s="28">
        <v>17</v>
      </c>
      <c r="C31" s="21" t="str">
        <f ca="1" t="shared" si="4"/>
        <v>-</v>
      </c>
      <c r="D31" s="22" t="str">
        <f ca="1" t="shared" si="0"/>
        <v>-</v>
      </c>
      <c r="E31" s="22" t="str">
        <f t="shared" si="5"/>
        <v>No</v>
      </c>
      <c r="F31" s="22" t="str">
        <f t="shared" si="6"/>
        <v>-</v>
      </c>
      <c r="G31" s="22" t="str">
        <f ca="1" t="shared" si="1"/>
        <v>-</v>
      </c>
      <c r="H31" s="22" t="str">
        <f ca="1" t="shared" si="9"/>
        <v>-</v>
      </c>
      <c r="I31" s="22">
        <f t="shared" si="7"/>
        <v>0</v>
      </c>
      <c r="J31" s="22" t="str">
        <f t="shared" si="8"/>
        <v>-</v>
      </c>
      <c r="K31" s="21" t="str">
        <f t="shared" si="3"/>
        <v>-</v>
      </c>
      <c r="O31" s="26" t="s">
        <v>12</v>
      </c>
    </row>
    <row r="32" spans="2:16" ht="12.75">
      <c r="B32" s="28">
        <v>18</v>
      </c>
      <c r="C32" s="21" t="str">
        <f ca="1" t="shared" si="4"/>
        <v>-</v>
      </c>
      <c r="D32" s="22" t="str">
        <f ca="1" t="shared" si="0"/>
        <v>-</v>
      </c>
      <c r="E32" s="22" t="str">
        <f t="shared" si="5"/>
        <v>No</v>
      </c>
      <c r="F32" s="22" t="str">
        <f t="shared" si="6"/>
        <v>-</v>
      </c>
      <c r="G32" s="22" t="str">
        <f ca="1" t="shared" si="1"/>
        <v>-</v>
      </c>
      <c r="H32" s="22" t="str">
        <f ca="1" t="shared" si="9"/>
        <v>-</v>
      </c>
      <c r="I32" s="22">
        <f t="shared" si="7"/>
        <v>0</v>
      </c>
      <c r="J32" s="22" t="str">
        <f t="shared" si="8"/>
        <v>-</v>
      </c>
      <c r="K32" s="21" t="str">
        <f t="shared" si="3"/>
        <v>-</v>
      </c>
      <c r="O32" s="22">
        <v>0</v>
      </c>
      <c r="P32" s="21" t="s">
        <v>77</v>
      </c>
    </row>
    <row r="33" spans="2:16" ht="12.75">
      <c r="B33" s="28">
        <v>19</v>
      </c>
      <c r="C33" s="21" t="str">
        <f ca="1" t="shared" si="4"/>
        <v>-</v>
      </c>
      <c r="D33" s="22" t="str">
        <f ca="1" t="shared" si="0"/>
        <v>-</v>
      </c>
      <c r="E33" s="22" t="str">
        <f t="shared" si="5"/>
        <v>No</v>
      </c>
      <c r="F33" s="22" t="str">
        <f t="shared" si="6"/>
        <v>-</v>
      </c>
      <c r="G33" s="22" t="str">
        <f ca="1" t="shared" si="1"/>
        <v>-</v>
      </c>
      <c r="H33" s="22" t="str">
        <f ca="1" t="shared" si="9"/>
        <v>-</v>
      </c>
      <c r="I33" s="22">
        <f t="shared" si="7"/>
        <v>0</v>
      </c>
      <c r="J33" s="22" t="str">
        <f t="shared" si="8"/>
        <v>-</v>
      </c>
      <c r="K33" s="21" t="str">
        <f t="shared" si="3"/>
        <v>-</v>
      </c>
      <c r="O33" s="22">
        <v>1</v>
      </c>
      <c r="P33" s="21" t="s">
        <v>13</v>
      </c>
    </row>
    <row r="34" spans="2:16" ht="12.75">
      <c r="B34" s="28">
        <v>20</v>
      </c>
      <c r="C34" s="21" t="str">
        <f ca="1" t="shared" si="4"/>
        <v>-</v>
      </c>
      <c r="D34" s="22" t="str">
        <f ca="1" t="shared" si="0"/>
        <v>-</v>
      </c>
      <c r="E34" s="22" t="str">
        <f t="shared" si="5"/>
        <v>No</v>
      </c>
      <c r="F34" s="22" t="str">
        <f t="shared" si="6"/>
        <v>-</v>
      </c>
      <c r="G34" s="22" t="str">
        <f ca="1" t="shared" si="1"/>
        <v>-</v>
      </c>
      <c r="H34" s="22" t="str">
        <f ca="1" t="shared" si="9"/>
        <v>-</v>
      </c>
      <c r="I34" s="22">
        <f t="shared" si="7"/>
        <v>0</v>
      </c>
      <c r="J34" s="22" t="str">
        <f t="shared" si="8"/>
        <v>-</v>
      </c>
      <c r="K34" s="21" t="str">
        <f t="shared" si="3"/>
        <v>-</v>
      </c>
      <c r="O34" s="22">
        <v>2</v>
      </c>
      <c r="P34" s="21" t="s">
        <v>14</v>
      </c>
    </row>
    <row r="35" spans="2:16" ht="12.75">
      <c r="B35" s="28">
        <v>21</v>
      </c>
      <c r="C35" s="21" t="str">
        <f ca="1" t="shared" si="4"/>
        <v>-</v>
      </c>
      <c r="D35" s="22" t="str">
        <f ca="1" t="shared" si="0"/>
        <v>-</v>
      </c>
      <c r="E35" s="22" t="str">
        <f t="shared" si="5"/>
        <v>No</v>
      </c>
      <c r="F35" s="22" t="str">
        <f t="shared" si="6"/>
        <v>-</v>
      </c>
      <c r="G35" s="22" t="str">
        <f ca="1" t="shared" si="1"/>
        <v>-</v>
      </c>
      <c r="H35" s="22" t="str">
        <f ca="1" t="shared" si="9"/>
        <v>-</v>
      </c>
      <c r="I35" s="22">
        <f t="shared" si="7"/>
        <v>0</v>
      </c>
      <c r="J35" s="22" t="str">
        <f t="shared" si="8"/>
        <v>-</v>
      </c>
      <c r="K35" s="21" t="str">
        <f t="shared" si="3"/>
        <v>-</v>
      </c>
      <c r="O35" s="22">
        <v>3</v>
      </c>
      <c r="P35" s="21" t="s">
        <v>69</v>
      </c>
    </row>
    <row r="36" spans="2:16" ht="12.75">
      <c r="B36" s="28">
        <v>22</v>
      </c>
      <c r="C36" s="21" t="str">
        <f ca="1" t="shared" si="4"/>
        <v>-</v>
      </c>
      <c r="D36" s="22" t="str">
        <f ca="1" t="shared" si="0"/>
        <v>-</v>
      </c>
      <c r="E36" s="22" t="str">
        <f t="shared" si="5"/>
        <v>No</v>
      </c>
      <c r="F36" s="22" t="str">
        <f t="shared" si="6"/>
        <v>-</v>
      </c>
      <c r="G36" s="22" t="str">
        <f ca="1" t="shared" si="1"/>
        <v>-</v>
      </c>
      <c r="H36" s="22" t="str">
        <f ca="1" t="shared" si="9"/>
        <v>-</v>
      </c>
      <c r="I36" s="22">
        <f t="shared" si="7"/>
        <v>0</v>
      </c>
      <c r="J36" s="22" t="str">
        <f t="shared" si="8"/>
        <v>-</v>
      </c>
      <c r="K36" s="21" t="str">
        <f t="shared" si="3"/>
        <v>-</v>
      </c>
      <c r="O36" s="22">
        <v>4</v>
      </c>
      <c r="P36" s="21" t="s">
        <v>70</v>
      </c>
    </row>
    <row r="37" spans="2:16" ht="12.75">
      <c r="B37" s="28">
        <v>23</v>
      </c>
      <c r="C37" s="21" t="str">
        <f ca="1" t="shared" si="4"/>
        <v>-</v>
      </c>
      <c r="D37" s="22" t="str">
        <f ca="1" t="shared" si="0"/>
        <v>-</v>
      </c>
      <c r="E37" s="22" t="str">
        <f t="shared" si="5"/>
        <v>No</v>
      </c>
      <c r="F37" s="22" t="str">
        <f t="shared" si="6"/>
        <v>-</v>
      </c>
      <c r="G37" s="22" t="str">
        <f ca="1" t="shared" si="1"/>
        <v>-</v>
      </c>
      <c r="H37" s="22" t="str">
        <f ca="1" t="shared" si="9"/>
        <v>-</v>
      </c>
      <c r="I37" s="22">
        <f t="shared" si="7"/>
        <v>0</v>
      </c>
      <c r="J37" s="22" t="str">
        <f t="shared" si="8"/>
        <v>-</v>
      </c>
      <c r="K37" s="21" t="str">
        <f t="shared" si="3"/>
        <v>-</v>
      </c>
      <c r="O37" s="22">
        <v>5</v>
      </c>
      <c r="P37" s="21" t="s">
        <v>15</v>
      </c>
    </row>
    <row r="38" spans="2:16" ht="12.75">
      <c r="B38" s="28">
        <v>24</v>
      </c>
      <c r="C38" s="21" t="str">
        <f ca="1" t="shared" si="4"/>
        <v>-</v>
      </c>
      <c r="D38" s="22" t="str">
        <f ca="1" t="shared" si="0"/>
        <v>-</v>
      </c>
      <c r="E38" s="22" t="str">
        <f t="shared" si="5"/>
        <v>No</v>
      </c>
      <c r="F38" s="22" t="str">
        <f t="shared" si="6"/>
        <v>-</v>
      </c>
      <c r="G38" s="22" t="str">
        <f ca="1" t="shared" si="1"/>
        <v>-</v>
      </c>
      <c r="H38" s="22" t="str">
        <f ca="1" t="shared" si="9"/>
        <v>-</v>
      </c>
      <c r="I38" s="22">
        <f t="shared" si="7"/>
        <v>0</v>
      </c>
      <c r="J38" s="22" t="str">
        <f t="shared" si="8"/>
        <v>-</v>
      </c>
      <c r="K38" s="21" t="str">
        <f t="shared" si="3"/>
        <v>-</v>
      </c>
      <c r="O38" s="22">
        <v>6</v>
      </c>
      <c r="P38" s="21" t="s">
        <v>68</v>
      </c>
    </row>
    <row r="39" spans="2:16" ht="12.75">
      <c r="B39" s="28">
        <v>25</v>
      </c>
      <c r="C39" s="21" t="str">
        <f ca="1" t="shared" si="4"/>
        <v>-</v>
      </c>
      <c r="D39" s="22" t="str">
        <f ca="1" t="shared" si="0"/>
        <v>-</v>
      </c>
      <c r="E39" s="22" t="str">
        <f t="shared" si="5"/>
        <v>No</v>
      </c>
      <c r="F39" s="22" t="str">
        <f t="shared" si="6"/>
        <v>-</v>
      </c>
      <c r="G39" s="22" t="str">
        <f ca="1" t="shared" si="1"/>
        <v>-</v>
      </c>
      <c r="H39" s="22" t="str">
        <f ca="1" t="shared" si="9"/>
        <v>-</v>
      </c>
      <c r="I39" s="22">
        <f t="shared" si="7"/>
        <v>0</v>
      </c>
      <c r="J39" s="22" t="str">
        <f t="shared" si="8"/>
        <v>-</v>
      </c>
      <c r="K39" s="21" t="str">
        <f t="shared" si="3"/>
        <v>-</v>
      </c>
      <c r="O39" s="22">
        <v>7</v>
      </c>
      <c r="P39" s="21" t="s">
        <v>67</v>
      </c>
    </row>
    <row r="40" spans="2:16" ht="12.75">
      <c r="B40" s="28">
        <v>26</v>
      </c>
      <c r="C40" s="21" t="str">
        <f ca="1" t="shared" si="4"/>
        <v>-</v>
      </c>
      <c r="D40" s="22" t="str">
        <f ca="1" t="shared" si="0"/>
        <v>-</v>
      </c>
      <c r="E40" s="22" t="str">
        <f t="shared" si="5"/>
        <v>No</v>
      </c>
      <c r="F40" s="22" t="str">
        <f t="shared" si="6"/>
        <v>-</v>
      </c>
      <c r="G40" s="22" t="str">
        <f ca="1" t="shared" si="1"/>
        <v>-</v>
      </c>
      <c r="H40" s="22" t="str">
        <f ca="1" t="shared" si="9"/>
        <v>-</v>
      </c>
      <c r="I40" s="22">
        <f t="shared" si="7"/>
        <v>0</v>
      </c>
      <c r="J40" s="22" t="str">
        <f t="shared" si="8"/>
        <v>-</v>
      </c>
      <c r="K40" s="21" t="str">
        <f t="shared" si="3"/>
        <v>-</v>
      </c>
      <c r="O40" s="22">
        <v>8</v>
      </c>
      <c r="P40" s="21" t="s">
        <v>16</v>
      </c>
    </row>
    <row r="41" spans="2:16" ht="12.75">
      <c r="B41" s="28">
        <v>27</v>
      </c>
      <c r="C41" s="21" t="str">
        <f ca="1" t="shared" si="4"/>
        <v>-</v>
      </c>
      <c r="D41" s="22" t="str">
        <f ca="1" t="shared" si="0"/>
        <v>-</v>
      </c>
      <c r="E41" s="22" t="str">
        <f t="shared" si="5"/>
        <v>No</v>
      </c>
      <c r="F41" s="22" t="str">
        <f t="shared" si="6"/>
        <v>-</v>
      </c>
      <c r="G41" s="22" t="str">
        <f ca="1" t="shared" si="1"/>
        <v>-</v>
      </c>
      <c r="H41" s="22" t="str">
        <f ca="1" t="shared" si="9"/>
        <v>-</v>
      </c>
      <c r="I41" s="22">
        <f t="shared" si="7"/>
        <v>0</v>
      </c>
      <c r="J41" s="22" t="str">
        <f t="shared" si="8"/>
        <v>-</v>
      </c>
      <c r="K41" s="21" t="str">
        <f t="shared" si="3"/>
        <v>-</v>
      </c>
      <c r="O41" s="22">
        <v>9</v>
      </c>
      <c r="P41" s="21" t="s">
        <v>17</v>
      </c>
    </row>
    <row r="42" spans="2:16" ht="12.75">
      <c r="B42" s="28">
        <v>28</v>
      </c>
      <c r="C42" s="21" t="str">
        <f ca="1" t="shared" si="4"/>
        <v>-</v>
      </c>
      <c r="D42" s="22" t="str">
        <f ca="1" t="shared" si="0"/>
        <v>-</v>
      </c>
      <c r="E42" s="22" t="str">
        <f t="shared" si="5"/>
        <v>No</v>
      </c>
      <c r="F42" s="22" t="str">
        <f t="shared" si="6"/>
        <v>-</v>
      </c>
      <c r="G42" s="22" t="str">
        <f ca="1" t="shared" si="1"/>
        <v>-</v>
      </c>
      <c r="H42" s="22" t="str">
        <f ca="1" t="shared" si="9"/>
        <v>-</v>
      </c>
      <c r="I42" s="22">
        <f t="shared" si="7"/>
        <v>0</v>
      </c>
      <c r="J42" s="22" t="str">
        <f t="shared" si="8"/>
        <v>-</v>
      </c>
      <c r="K42" s="21" t="str">
        <f t="shared" si="3"/>
        <v>-</v>
      </c>
      <c r="O42" s="22">
        <v>10</v>
      </c>
      <c r="P42" s="21" t="s">
        <v>78</v>
      </c>
    </row>
    <row r="43" spans="2:15" ht="12.75">
      <c r="B43" s="28">
        <v>29</v>
      </c>
      <c r="C43" s="21" t="str">
        <f ca="1" t="shared" si="4"/>
        <v>-</v>
      </c>
      <c r="D43" s="22" t="str">
        <f ca="1" t="shared" si="0"/>
        <v>-</v>
      </c>
      <c r="E43" s="22" t="str">
        <f t="shared" si="5"/>
        <v>No</v>
      </c>
      <c r="F43" s="22" t="str">
        <f t="shared" si="6"/>
        <v>-</v>
      </c>
      <c r="G43" s="22" t="str">
        <f ca="1" t="shared" si="1"/>
        <v>-</v>
      </c>
      <c r="H43" s="22" t="str">
        <f ca="1" t="shared" si="9"/>
        <v>-</v>
      </c>
      <c r="I43" s="22">
        <f t="shared" si="7"/>
        <v>0</v>
      </c>
      <c r="J43" s="22" t="str">
        <f t="shared" si="8"/>
        <v>-</v>
      </c>
      <c r="K43" s="21" t="str">
        <f t="shared" si="3"/>
        <v>-</v>
      </c>
      <c r="O43" s="22"/>
    </row>
    <row r="44" spans="2:11" ht="12.75">
      <c r="B44" s="28">
        <v>30</v>
      </c>
      <c r="C44" s="21" t="str">
        <f ca="1" t="shared" si="4"/>
        <v>-</v>
      </c>
      <c r="D44" s="22" t="str">
        <f ca="1" t="shared" si="0"/>
        <v>-</v>
      </c>
      <c r="E44" s="22" t="str">
        <f t="shared" si="5"/>
        <v>No</v>
      </c>
      <c r="F44" s="22" t="str">
        <f t="shared" si="6"/>
        <v>-</v>
      </c>
      <c r="G44" s="22" t="str">
        <f ca="1" t="shared" si="1"/>
        <v>-</v>
      </c>
      <c r="H44" s="22" t="str">
        <f ca="1" t="shared" si="9"/>
        <v>-</v>
      </c>
      <c r="I44" s="22">
        <f t="shared" si="7"/>
        <v>0</v>
      </c>
      <c r="J44" s="22" t="str">
        <f t="shared" si="8"/>
        <v>-</v>
      </c>
      <c r="K44" s="21" t="str">
        <f t="shared" si="3"/>
        <v>-</v>
      </c>
    </row>
    <row r="45" spans="2:15" ht="12.75">
      <c r="B45" s="28">
        <v>31</v>
      </c>
      <c r="C45" s="21" t="str">
        <f ca="1" t="shared" si="4"/>
        <v>-</v>
      </c>
      <c r="D45" s="22" t="str">
        <f ca="1" t="shared" si="0"/>
        <v>-</v>
      </c>
      <c r="E45" s="22" t="str">
        <f t="shared" si="5"/>
        <v>No</v>
      </c>
      <c r="F45" s="22" t="str">
        <f t="shared" si="6"/>
        <v>-</v>
      </c>
      <c r="G45" s="22" t="str">
        <f ca="1" t="shared" si="1"/>
        <v>-</v>
      </c>
      <c r="H45" s="22" t="str">
        <f ca="1" t="shared" si="9"/>
        <v>-</v>
      </c>
      <c r="I45" s="22">
        <f t="shared" si="7"/>
        <v>0</v>
      </c>
      <c r="J45" s="22" t="str">
        <f t="shared" si="8"/>
        <v>-</v>
      </c>
      <c r="K45" s="21" t="str">
        <f t="shared" si="3"/>
        <v>-</v>
      </c>
      <c r="O45" s="25" t="s">
        <v>25</v>
      </c>
    </row>
    <row r="46" spans="2:16" ht="12.75">
      <c r="B46" s="28">
        <v>32</v>
      </c>
      <c r="C46" s="21" t="str">
        <f ca="1" t="shared" si="4"/>
        <v>-</v>
      </c>
      <c r="D46" s="22" t="str">
        <f ca="1" t="shared" si="0"/>
        <v>-</v>
      </c>
      <c r="E46" s="22" t="str">
        <f t="shared" si="5"/>
        <v>No</v>
      </c>
      <c r="F46" s="22" t="str">
        <f t="shared" si="6"/>
        <v>-</v>
      </c>
      <c r="G46" s="22" t="str">
        <f ca="1" t="shared" si="1"/>
        <v>-</v>
      </c>
      <c r="H46" s="22" t="str">
        <f ca="1" t="shared" si="9"/>
        <v>-</v>
      </c>
      <c r="I46" s="22">
        <f t="shared" si="7"/>
        <v>0</v>
      </c>
      <c r="J46" s="22" t="str">
        <f t="shared" si="8"/>
        <v>-</v>
      </c>
      <c r="K46" s="21" t="str">
        <f t="shared" si="3"/>
        <v>-</v>
      </c>
      <c r="O46" s="30">
        <v>0</v>
      </c>
      <c r="P46" s="21" t="s">
        <v>19</v>
      </c>
    </row>
    <row r="47" spans="2:16" ht="12.75">
      <c r="B47" s="28">
        <v>33</v>
      </c>
      <c r="C47" s="21" t="str">
        <f ca="1" t="shared" si="4"/>
        <v>-</v>
      </c>
      <c r="D47" s="22" t="str">
        <f aca="true" ca="1" t="shared" si="10" ref="D47:D78">IF(ISBLANK(OFFSET(QuestionList,$B47,2)),"-",OFFSET(QuestionList,$B47,2))</f>
        <v>-</v>
      </c>
      <c r="E47" s="22" t="str">
        <f t="shared" si="5"/>
        <v>No</v>
      </c>
      <c r="F47" s="22" t="str">
        <f t="shared" si="6"/>
        <v>-</v>
      </c>
      <c r="G47" s="22" t="str">
        <f aca="true" ca="1" t="shared" si="11" ref="G47:G78">IF(ISBLANK(OFFSET(ResponseList,B47,0)),"-",IF(ISNUMBER(OFFSET(ResponseList,B47,0)),"N","A"))</f>
        <v>-</v>
      </c>
      <c r="H47" s="22" t="str">
        <f aca="true" ca="1" t="shared" si="12" ref="H47:H78">IF(ISNUMBER(OFFSET(ResponseList,B47,0)),OFFSET(ResponseList,B47,0),"-")</f>
        <v>-</v>
      </c>
      <c r="I47" s="22">
        <f t="shared" si="7"/>
        <v>0</v>
      </c>
      <c r="J47" s="22" t="str">
        <f t="shared" si="8"/>
        <v>-</v>
      </c>
      <c r="K47" s="21" t="str">
        <f aca="true" t="shared" si="13" ref="K47:K78">IF(C47="-","-",IF(OR(NOT(ISNUMBER(D47)),D47&lt;-5,D47&gt;5),$O$15,VLOOKUP(D47,ImportanceList,2)))</f>
        <v>-</v>
      </c>
      <c r="O47" s="30">
        <v>0.1</v>
      </c>
      <c r="P47" s="21" t="s">
        <v>19</v>
      </c>
    </row>
    <row r="48" spans="2:16" ht="12.75">
      <c r="B48" s="28">
        <v>34</v>
      </c>
      <c r="C48" s="21" t="str">
        <f aca="true" ca="1" t="shared" si="14" ref="C48:C79">IF(ISBLANK(OFFSET(QuestionList,$B48,1)),"-",OFFSET(QuestionList,B48,1))</f>
        <v>-</v>
      </c>
      <c r="D48" s="22" t="str">
        <f ca="1" t="shared" si="10"/>
        <v>-</v>
      </c>
      <c r="E48" s="22" t="str">
        <f t="shared" si="5"/>
        <v>No</v>
      </c>
      <c r="F48" s="22" t="str">
        <f t="shared" si="6"/>
        <v>-</v>
      </c>
      <c r="G48" s="22" t="str">
        <f ca="1" t="shared" si="11"/>
        <v>-</v>
      </c>
      <c r="H48" s="22" t="str">
        <f ca="1" t="shared" si="12"/>
        <v>-</v>
      </c>
      <c r="I48" s="22">
        <f t="shared" si="7"/>
        <v>0</v>
      </c>
      <c r="J48" s="22" t="str">
        <f t="shared" si="8"/>
        <v>-</v>
      </c>
      <c r="K48" s="21" t="str">
        <f t="shared" si="13"/>
        <v>-</v>
      </c>
      <c r="O48" s="30">
        <v>0.2</v>
      </c>
      <c r="P48" s="21" t="s">
        <v>23</v>
      </c>
    </row>
    <row r="49" spans="2:16" ht="12.75">
      <c r="B49" s="28">
        <v>35</v>
      </c>
      <c r="C49" s="21" t="str">
        <f ca="1" t="shared" si="14"/>
        <v>-</v>
      </c>
      <c r="D49" s="22" t="str">
        <f ca="1" t="shared" si="10"/>
        <v>-</v>
      </c>
      <c r="E49" s="22" t="str">
        <f t="shared" si="5"/>
        <v>No</v>
      </c>
      <c r="F49" s="22" t="str">
        <f t="shared" si="6"/>
        <v>-</v>
      </c>
      <c r="G49" s="22" t="str">
        <f ca="1" t="shared" si="11"/>
        <v>-</v>
      </c>
      <c r="H49" s="22" t="str">
        <f ca="1" t="shared" si="12"/>
        <v>-</v>
      </c>
      <c r="I49" s="22">
        <f t="shared" si="7"/>
        <v>0</v>
      </c>
      <c r="J49" s="22" t="str">
        <f t="shared" si="8"/>
        <v>-</v>
      </c>
      <c r="K49" s="21" t="str">
        <f t="shared" si="13"/>
        <v>-</v>
      </c>
      <c r="O49" s="30">
        <v>0.3</v>
      </c>
      <c r="P49" s="21" t="s">
        <v>22</v>
      </c>
    </row>
    <row r="50" spans="2:16" ht="12.75">
      <c r="B50" s="28">
        <v>36</v>
      </c>
      <c r="C50" s="21" t="str">
        <f ca="1" t="shared" si="14"/>
        <v>-</v>
      </c>
      <c r="D50" s="22" t="str">
        <f ca="1" t="shared" si="10"/>
        <v>-</v>
      </c>
      <c r="E50" s="22" t="str">
        <f t="shared" si="5"/>
        <v>No</v>
      </c>
      <c r="F50" s="22" t="str">
        <f t="shared" si="6"/>
        <v>-</v>
      </c>
      <c r="G50" s="22" t="str">
        <f ca="1" t="shared" si="11"/>
        <v>-</v>
      </c>
      <c r="H50" s="22" t="str">
        <f ca="1" t="shared" si="12"/>
        <v>-</v>
      </c>
      <c r="I50" s="22">
        <f t="shared" si="7"/>
        <v>0</v>
      </c>
      <c r="J50" s="22" t="str">
        <f t="shared" si="8"/>
        <v>-</v>
      </c>
      <c r="K50" s="21" t="str">
        <f t="shared" si="13"/>
        <v>-</v>
      </c>
      <c r="O50" s="30">
        <v>0.4</v>
      </c>
      <c r="P50" s="21" t="s">
        <v>22</v>
      </c>
    </row>
    <row r="51" spans="2:16" ht="12.75">
      <c r="B51" s="28">
        <v>37</v>
      </c>
      <c r="C51" s="21" t="str">
        <f ca="1" t="shared" si="14"/>
        <v>-</v>
      </c>
      <c r="D51" s="22" t="str">
        <f ca="1" t="shared" si="10"/>
        <v>-</v>
      </c>
      <c r="E51" s="22" t="str">
        <f t="shared" si="5"/>
        <v>No</v>
      </c>
      <c r="F51" s="22" t="str">
        <f t="shared" si="6"/>
        <v>-</v>
      </c>
      <c r="G51" s="22" t="str">
        <f ca="1" t="shared" si="11"/>
        <v>-</v>
      </c>
      <c r="H51" s="22" t="str">
        <f ca="1" t="shared" si="12"/>
        <v>-</v>
      </c>
      <c r="I51" s="22">
        <f t="shared" si="7"/>
        <v>0</v>
      </c>
      <c r="J51" s="22" t="str">
        <f t="shared" si="8"/>
        <v>-</v>
      </c>
      <c r="K51" s="21" t="str">
        <f t="shared" si="13"/>
        <v>-</v>
      </c>
      <c r="O51" s="30">
        <v>0.5</v>
      </c>
      <c r="P51" s="21" t="s">
        <v>65</v>
      </c>
    </row>
    <row r="52" spans="2:16" ht="12.75">
      <c r="B52" s="28">
        <v>38</v>
      </c>
      <c r="C52" s="21" t="str">
        <f ca="1" t="shared" si="14"/>
        <v>-</v>
      </c>
      <c r="D52" s="22" t="str">
        <f ca="1" t="shared" si="10"/>
        <v>-</v>
      </c>
      <c r="E52" s="22" t="str">
        <f t="shared" si="5"/>
        <v>No</v>
      </c>
      <c r="F52" s="22" t="str">
        <f t="shared" si="6"/>
        <v>-</v>
      </c>
      <c r="G52" s="22" t="str">
        <f ca="1" t="shared" si="11"/>
        <v>-</v>
      </c>
      <c r="H52" s="22" t="str">
        <f ca="1" t="shared" si="12"/>
        <v>-</v>
      </c>
      <c r="I52" s="22">
        <f t="shared" si="7"/>
        <v>0</v>
      </c>
      <c r="J52" s="22" t="str">
        <f t="shared" si="8"/>
        <v>-</v>
      </c>
      <c r="K52" s="21" t="str">
        <f t="shared" si="13"/>
        <v>-</v>
      </c>
      <c r="O52" s="30">
        <v>0.6</v>
      </c>
      <c r="P52" s="21" t="s">
        <v>21</v>
      </c>
    </row>
    <row r="53" spans="2:16" ht="12.75">
      <c r="B53" s="28">
        <v>39</v>
      </c>
      <c r="C53" s="21" t="str">
        <f ca="1" t="shared" si="14"/>
        <v>-</v>
      </c>
      <c r="D53" s="22" t="str">
        <f ca="1" t="shared" si="10"/>
        <v>-</v>
      </c>
      <c r="E53" s="22" t="str">
        <f t="shared" si="5"/>
        <v>No</v>
      </c>
      <c r="F53" s="22" t="str">
        <f t="shared" si="6"/>
        <v>-</v>
      </c>
      <c r="G53" s="22" t="str">
        <f ca="1" t="shared" si="11"/>
        <v>-</v>
      </c>
      <c r="H53" s="22" t="str">
        <f ca="1" t="shared" si="12"/>
        <v>-</v>
      </c>
      <c r="I53" s="22">
        <f t="shared" si="7"/>
        <v>0</v>
      </c>
      <c r="J53" s="22" t="str">
        <f t="shared" si="8"/>
        <v>-</v>
      </c>
      <c r="K53" s="21" t="str">
        <f t="shared" si="13"/>
        <v>-</v>
      </c>
      <c r="O53" s="30">
        <v>0.7</v>
      </c>
      <c r="P53" s="21" t="s">
        <v>21</v>
      </c>
    </row>
    <row r="54" spans="2:16" ht="12.75">
      <c r="B54" s="28">
        <v>40</v>
      </c>
      <c r="C54" s="21" t="str">
        <f ca="1" t="shared" si="14"/>
        <v>-</v>
      </c>
      <c r="D54" s="22" t="str">
        <f ca="1" t="shared" si="10"/>
        <v>-</v>
      </c>
      <c r="E54" s="22" t="str">
        <f t="shared" si="5"/>
        <v>No</v>
      </c>
      <c r="F54" s="22" t="str">
        <f t="shared" si="6"/>
        <v>-</v>
      </c>
      <c r="G54" s="22" t="str">
        <f ca="1" t="shared" si="11"/>
        <v>-</v>
      </c>
      <c r="H54" s="22" t="str">
        <f ca="1" t="shared" si="12"/>
        <v>-</v>
      </c>
      <c r="I54" s="22">
        <f t="shared" si="7"/>
        <v>0</v>
      </c>
      <c r="J54" s="22" t="str">
        <f t="shared" si="8"/>
        <v>-</v>
      </c>
      <c r="K54" s="21" t="str">
        <f t="shared" si="13"/>
        <v>-</v>
      </c>
      <c r="O54" s="30">
        <v>0.8</v>
      </c>
      <c r="P54" s="21" t="s">
        <v>64</v>
      </c>
    </row>
    <row r="55" spans="2:16" ht="12.75">
      <c r="B55" s="28">
        <v>41</v>
      </c>
      <c r="C55" s="21" t="str">
        <f ca="1" t="shared" si="14"/>
        <v>-</v>
      </c>
      <c r="D55" s="22" t="str">
        <f ca="1" t="shared" si="10"/>
        <v>-</v>
      </c>
      <c r="E55" s="22" t="str">
        <f t="shared" si="5"/>
        <v>No</v>
      </c>
      <c r="F55" s="22" t="str">
        <f t="shared" si="6"/>
        <v>-</v>
      </c>
      <c r="G55" s="22" t="str">
        <f ca="1" t="shared" si="11"/>
        <v>-</v>
      </c>
      <c r="H55" s="22" t="str">
        <f ca="1" t="shared" si="12"/>
        <v>-</v>
      </c>
      <c r="I55" s="22">
        <f t="shared" si="7"/>
        <v>0</v>
      </c>
      <c r="J55" s="22" t="str">
        <f t="shared" si="8"/>
        <v>-</v>
      </c>
      <c r="K55" s="21" t="str">
        <f t="shared" si="13"/>
        <v>-</v>
      </c>
      <c r="O55" s="30">
        <v>0.9</v>
      </c>
      <c r="P55" s="21" t="s">
        <v>24</v>
      </c>
    </row>
    <row r="56" spans="2:16" ht="12.75">
      <c r="B56" s="28">
        <v>42</v>
      </c>
      <c r="C56" s="21" t="str">
        <f ca="1" t="shared" si="14"/>
        <v>-</v>
      </c>
      <c r="D56" s="22" t="str">
        <f ca="1" t="shared" si="10"/>
        <v>-</v>
      </c>
      <c r="E56" s="22" t="str">
        <f t="shared" si="5"/>
        <v>No</v>
      </c>
      <c r="F56" s="22" t="str">
        <f t="shared" si="6"/>
        <v>-</v>
      </c>
      <c r="G56" s="22" t="str">
        <f ca="1" t="shared" si="11"/>
        <v>-</v>
      </c>
      <c r="H56" s="22" t="str">
        <f ca="1" t="shared" si="12"/>
        <v>-</v>
      </c>
      <c r="I56" s="22">
        <f t="shared" si="7"/>
        <v>0</v>
      </c>
      <c r="J56" s="22" t="str">
        <f t="shared" si="8"/>
        <v>-</v>
      </c>
      <c r="K56" s="21" t="str">
        <f t="shared" si="13"/>
        <v>-</v>
      </c>
      <c r="O56" s="30">
        <v>1</v>
      </c>
      <c r="P56" s="21" t="s">
        <v>20</v>
      </c>
    </row>
    <row r="57" spans="2:11" ht="12.75">
      <c r="B57" s="28">
        <v>43</v>
      </c>
      <c r="C57" s="21" t="str">
        <f ca="1" t="shared" si="14"/>
        <v>-</v>
      </c>
      <c r="D57" s="22" t="str">
        <f ca="1" t="shared" si="10"/>
        <v>-</v>
      </c>
      <c r="E57" s="22" t="str">
        <f t="shared" si="5"/>
        <v>No</v>
      </c>
      <c r="F57" s="22" t="str">
        <f t="shared" si="6"/>
        <v>-</v>
      </c>
      <c r="G57" s="22" t="str">
        <f ca="1" t="shared" si="11"/>
        <v>-</v>
      </c>
      <c r="H57" s="22" t="str">
        <f ca="1" t="shared" si="12"/>
        <v>-</v>
      </c>
      <c r="I57" s="22">
        <f t="shared" si="7"/>
        <v>0</v>
      </c>
      <c r="J57" s="22" t="str">
        <f t="shared" si="8"/>
        <v>-</v>
      </c>
      <c r="K57" s="21" t="str">
        <f t="shared" si="13"/>
        <v>-</v>
      </c>
    </row>
    <row r="58" spans="2:11" ht="12.75">
      <c r="B58" s="28">
        <v>44</v>
      </c>
      <c r="C58" s="21" t="str">
        <f ca="1" t="shared" si="14"/>
        <v>-</v>
      </c>
      <c r="D58" s="22" t="str">
        <f ca="1" t="shared" si="10"/>
        <v>-</v>
      </c>
      <c r="E58" s="22" t="str">
        <f t="shared" si="5"/>
        <v>No</v>
      </c>
      <c r="F58" s="22" t="str">
        <f t="shared" si="6"/>
        <v>-</v>
      </c>
      <c r="G58" s="22" t="str">
        <f ca="1" t="shared" si="11"/>
        <v>-</v>
      </c>
      <c r="H58" s="22" t="str">
        <f ca="1" t="shared" si="12"/>
        <v>-</v>
      </c>
      <c r="I58" s="22">
        <f t="shared" si="7"/>
        <v>0</v>
      </c>
      <c r="J58" s="22" t="str">
        <f t="shared" si="8"/>
        <v>-</v>
      </c>
      <c r="K58" s="21" t="str">
        <f t="shared" si="13"/>
        <v>-</v>
      </c>
    </row>
    <row r="59" spans="2:11" ht="12.75">
      <c r="B59" s="28">
        <v>45</v>
      </c>
      <c r="C59" s="21" t="str">
        <f ca="1" t="shared" si="14"/>
        <v>-</v>
      </c>
      <c r="D59" s="22" t="str">
        <f ca="1" t="shared" si="10"/>
        <v>-</v>
      </c>
      <c r="E59" s="22" t="str">
        <f t="shared" si="5"/>
        <v>No</v>
      </c>
      <c r="F59" s="22" t="str">
        <f t="shared" si="6"/>
        <v>-</v>
      </c>
      <c r="G59" s="22" t="str">
        <f ca="1" t="shared" si="11"/>
        <v>-</v>
      </c>
      <c r="H59" s="22" t="str">
        <f ca="1" t="shared" si="12"/>
        <v>-</v>
      </c>
      <c r="I59" s="22">
        <f t="shared" si="7"/>
        <v>0</v>
      </c>
      <c r="J59" s="22" t="str">
        <f t="shared" si="8"/>
        <v>-</v>
      </c>
      <c r="K59" s="21" t="str">
        <f t="shared" si="13"/>
        <v>-</v>
      </c>
    </row>
    <row r="60" spans="2:11" ht="12.75">
      <c r="B60" s="28">
        <v>46</v>
      </c>
      <c r="C60" s="21" t="str">
        <f ca="1" t="shared" si="14"/>
        <v>-</v>
      </c>
      <c r="D60" s="22" t="str">
        <f ca="1" t="shared" si="10"/>
        <v>-</v>
      </c>
      <c r="E60" s="22" t="str">
        <f t="shared" si="5"/>
        <v>No</v>
      </c>
      <c r="F60" s="22" t="str">
        <f t="shared" si="6"/>
        <v>-</v>
      </c>
      <c r="G60" s="22" t="str">
        <f ca="1" t="shared" si="11"/>
        <v>-</v>
      </c>
      <c r="H60" s="22" t="str">
        <f ca="1" t="shared" si="12"/>
        <v>-</v>
      </c>
      <c r="I60" s="22">
        <f t="shared" si="7"/>
        <v>0</v>
      </c>
      <c r="J60" s="22" t="str">
        <f t="shared" si="8"/>
        <v>-</v>
      </c>
      <c r="K60" s="21" t="str">
        <f t="shared" si="13"/>
        <v>-</v>
      </c>
    </row>
    <row r="61" spans="2:11" ht="12.75">
      <c r="B61" s="28">
        <v>47</v>
      </c>
      <c r="C61" s="21" t="str">
        <f ca="1" t="shared" si="14"/>
        <v>-</v>
      </c>
      <c r="D61" s="22" t="str">
        <f ca="1" t="shared" si="10"/>
        <v>-</v>
      </c>
      <c r="E61" s="22" t="str">
        <f t="shared" si="5"/>
        <v>No</v>
      </c>
      <c r="F61" s="22" t="str">
        <f t="shared" si="6"/>
        <v>-</v>
      </c>
      <c r="G61" s="22" t="str">
        <f ca="1" t="shared" si="11"/>
        <v>-</v>
      </c>
      <c r="H61" s="22" t="str">
        <f ca="1" t="shared" si="12"/>
        <v>-</v>
      </c>
      <c r="I61" s="22">
        <f t="shared" si="7"/>
        <v>0</v>
      </c>
      <c r="J61" s="22" t="str">
        <f t="shared" si="8"/>
        <v>-</v>
      </c>
      <c r="K61" s="21" t="str">
        <f t="shared" si="13"/>
        <v>-</v>
      </c>
    </row>
    <row r="62" spans="2:11" ht="12.75">
      <c r="B62" s="28">
        <v>48</v>
      </c>
      <c r="C62" s="21" t="str">
        <f ca="1" t="shared" si="14"/>
        <v>-</v>
      </c>
      <c r="D62" s="22" t="str">
        <f ca="1" t="shared" si="10"/>
        <v>-</v>
      </c>
      <c r="E62" s="22" t="str">
        <f t="shared" si="5"/>
        <v>No</v>
      </c>
      <c r="F62" s="22" t="str">
        <f t="shared" si="6"/>
        <v>-</v>
      </c>
      <c r="G62" s="22" t="str">
        <f ca="1" t="shared" si="11"/>
        <v>-</v>
      </c>
      <c r="H62" s="22" t="str">
        <f ca="1" t="shared" si="12"/>
        <v>-</v>
      </c>
      <c r="I62" s="22">
        <f t="shared" si="7"/>
        <v>0</v>
      </c>
      <c r="J62" s="22" t="str">
        <f t="shared" si="8"/>
        <v>-</v>
      </c>
      <c r="K62" s="21" t="str">
        <f t="shared" si="13"/>
        <v>-</v>
      </c>
    </row>
    <row r="63" spans="2:11" ht="12.75">
      <c r="B63" s="28">
        <v>49</v>
      </c>
      <c r="C63" s="21" t="str">
        <f ca="1" t="shared" si="14"/>
        <v>-</v>
      </c>
      <c r="D63" s="22" t="str">
        <f ca="1" t="shared" si="10"/>
        <v>-</v>
      </c>
      <c r="E63" s="22" t="str">
        <f t="shared" si="5"/>
        <v>No</v>
      </c>
      <c r="F63" s="22" t="str">
        <f t="shared" si="6"/>
        <v>-</v>
      </c>
      <c r="G63" s="22" t="str">
        <f ca="1" t="shared" si="11"/>
        <v>-</v>
      </c>
      <c r="H63" s="22" t="str">
        <f ca="1" t="shared" si="12"/>
        <v>-</v>
      </c>
      <c r="I63" s="22">
        <f t="shared" si="7"/>
        <v>0</v>
      </c>
      <c r="J63" s="22" t="str">
        <f t="shared" si="8"/>
        <v>-</v>
      </c>
      <c r="K63" s="21" t="str">
        <f t="shared" si="13"/>
        <v>-</v>
      </c>
    </row>
    <row r="64" spans="2:11" ht="12.75">
      <c r="B64" s="28">
        <v>50</v>
      </c>
      <c r="C64" s="21" t="str">
        <f ca="1" t="shared" si="14"/>
        <v>-</v>
      </c>
      <c r="D64" s="22" t="str">
        <f ca="1" t="shared" si="10"/>
        <v>-</v>
      </c>
      <c r="E64" s="22" t="str">
        <f t="shared" si="5"/>
        <v>No</v>
      </c>
      <c r="F64" s="22" t="str">
        <f t="shared" si="6"/>
        <v>-</v>
      </c>
      <c r="G64" s="22" t="str">
        <f ca="1" t="shared" si="11"/>
        <v>-</v>
      </c>
      <c r="H64" s="22" t="str">
        <f ca="1" t="shared" si="12"/>
        <v>-</v>
      </c>
      <c r="I64" s="22">
        <f t="shared" si="7"/>
        <v>0</v>
      </c>
      <c r="J64" s="22" t="str">
        <f t="shared" si="8"/>
        <v>-</v>
      </c>
      <c r="K64" s="21" t="str">
        <f t="shared" si="13"/>
        <v>-</v>
      </c>
    </row>
    <row r="65" spans="2:11" ht="12.75">
      <c r="B65" s="28">
        <v>51</v>
      </c>
      <c r="C65" s="21" t="str">
        <f ca="1" t="shared" si="14"/>
        <v>-</v>
      </c>
      <c r="D65" s="22" t="str">
        <f ca="1" t="shared" si="10"/>
        <v>-</v>
      </c>
      <c r="E65" s="22" t="str">
        <f t="shared" si="5"/>
        <v>No</v>
      </c>
      <c r="F65" s="22" t="str">
        <f t="shared" si="6"/>
        <v>-</v>
      </c>
      <c r="G65" s="22" t="str">
        <f ca="1" t="shared" si="11"/>
        <v>-</v>
      </c>
      <c r="H65" s="22" t="str">
        <f ca="1" t="shared" si="12"/>
        <v>-</v>
      </c>
      <c r="I65" s="22">
        <f t="shared" si="7"/>
        <v>0</v>
      </c>
      <c r="J65" s="22" t="str">
        <f t="shared" si="8"/>
        <v>-</v>
      </c>
      <c r="K65" s="21" t="str">
        <f t="shared" si="13"/>
        <v>-</v>
      </c>
    </row>
    <row r="66" spans="2:11" ht="12.75">
      <c r="B66" s="28">
        <v>52</v>
      </c>
      <c r="C66" s="21" t="str">
        <f ca="1" t="shared" si="14"/>
        <v>-</v>
      </c>
      <c r="D66" s="22" t="str">
        <f ca="1" t="shared" si="10"/>
        <v>-</v>
      </c>
      <c r="E66" s="22" t="str">
        <f t="shared" si="5"/>
        <v>No</v>
      </c>
      <c r="F66" s="22" t="str">
        <f t="shared" si="6"/>
        <v>-</v>
      </c>
      <c r="G66" s="22" t="str">
        <f ca="1" t="shared" si="11"/>
        <v>-</v>
      </c>
      <c r="H66" s="22" t="str">
        <f ca="1" t="shared" si="12"/>
        <v>-</v>
      </c>
      <c r="I66" s="22">
        <f t="shared" si="7"/>
        <v>0</v>
      </c>
      <c r="J66" s="22" t="str">
        <f t="shared" si="8"/>
        <v>-</v>
      </c>
      <c r="K66" s="21" t="str">
        <f t="shared" si="13"/>
        <v>-</v>
      </c>
    </row>
    <row r="67" spans="2:11" ht="12.75">
      <c r="B67" s="28">
        <v>53</v>
      </c>
      <c r="C67" s="21" t="str">
        <f ca="1" t="shared" si="14"/>
        <v>-</v>
      </c>
      <c r="D67" s="22" t="str">
        <f ca="1" t="shared" si="10"/>
        <v>-</v>
      </c>
      <c r="E67" s="22" t="str">
        <f t="shared" si="5"/>
        <v>No</v>
      </c>
      <c r="F67" s="22" t="str">
        <f t="shared" si="6"/>
        <v>-</v>
      </c>
      <c r="G67" s="22" t="str">
        <f ca="1" t="shared" si="11"/>
        <v>-</v>
      </c>
      <c r="H67" s="22" t="str">
        <f ca="1" t="shared" si="12"/>
        <v>-</v>
      </c>
      <c r="I67" s="22">
        <f t="shared" si="7"/>
        <v>0</v>
      </c>
      <c r="J67" s="22" t="str">
        <f t="shared" si="8"/>
        <v>-</v>
      </c>
      <c r="K67" s="21" t="str">
        <f t="shared" si="13"/>
        <v>-</v>
      </c>
    </row>
    <row r="68" spans="2:11" ht="12.75">
      <c r="B68" s="28">
        <v>54</v>
      </c>
      <c r="C68" s="21" t="str">
        <f ca="1" t="shared" si="14"/>
        <v>-</v>
      </c>
      <c r="D68" s="22" t="str">
        <f ca="1" t="shared" si="10"/>
        <v>-</v>
      </c>
      <c r="E68" s="22" t="str">
        <f t="shared" si="5"/>
        <v>No</v>
      </c>
      <c r="F68" s="22" t="str">
        <f t="shared" si="6"/>
        <v>-</v>
      </c>
      <c r="G68" s="22" t="str">
        <f ca="1" t="shared" si="11"/>
        <v>-</v>
      </c>
      <c r="H68" s="22" t="str">
        <f ca="1" t="shared" si="12"/>
        <v>-</v>
      </c>
      <c r="I68" s="22">
        <f t="shared" si="7"/>
        <v>0</v>
      </c>
      <c r="J68" s="22" t="str">
        <f t="shared" si="8"/>
        <v>-</v>
      </c>
      <c r="K68" s="21" t="str">
        <f t="shared" si="13"/>
        <v>-</v>
      </c>
    </row>
    <row r="69" spans="2:11" ht="12.75">
      <c r="B69" s="28">
        <v>55</v>
      </c>
      <c r="C69" s="21" t="str">
        <f ca="1" t="shared" si="14"/>
        <v>-</v>
      </c>
      <c r="D69" s="22" t="str">
        <f ca="1" t="shared" si="10"/>
        <v>-</v>
      </c>
      <c r="E69" s="22" t="str">
        <f t="shared" si="5"/>
        <v>No</v>
      </c>
      <c r="F69" s="22" t="str">
        <f t="shared" si="6"/>
        <v>-</v>
      </c>
      <c r="G69" s="22" t="str">
        <f ca="1" t="shared" si="11"/>
        <v>-</v>
      </c>
      <c r="H69" s="22" t="str">
        <f ca="1" t="shared" si="12"/>
        <v>-</v>
      </c>
      <c r="I69" s="22">
        <f t="shared" si="7"/>
        <v>0</v>
      </c>
      <c r="J69" s="22" t="str">
        <f t="shared" si="8"/>
        <v>-</v>
      </c>
      <c r="K69" s="21" t="str">
        <f t="shared" si="13"/>
        <v>-</v>
      </c>
    </row>
    <row r="70" spans="2:11" ht="12.75">
      <c r="B70" s="28">
        <v>56</v>
      </c>
      <c r="C70" s="21" t="str">
        <f ca="1" t="shared" si="14"/>
        <v>-</v>
      </c>
      <c r="D70" s="22" t="str">
        <f ca="1" t="shared" si="10"/>
        <v>-</v>
      </c>
      <c r="E70" s="22" t="str">
        <f t="shared" si="5"/>
        <v>No</v>
      </c>
      <c r="F70" s="22" t="str">
        <f t="shared" si="6"/>
        <v>-</v>
      </c>
      <c r="G70" s="22" t="str">
        <f ca="1" t="shared" si="11"/>
        <v>-</v>
      </c>
      <c r="H70" s="22" t="str">
        <f ca="1" t="shared" si="12"/>
        <v>-</v>
      </c>
      <c r="I70" s="22">
        <f t="shared" si="7"/>
        <v>0</v>
      </c>
      <c r="J70" s="22" t="str">
        <f t="shared" si="8"/>
        <v>-</v>
      </c>
      <c r="K70" s="21" t="str">
        <f t="shared" si="13"/>
        <v>-</v>
      </c>
    </row>
    <row r="71" spans="2:11" ht="12.75">
      <c r="B71" s="28">
        <v>57</v>
      </c>
      <c r="C71" s="21" t="str">
        <f ca="1" t="shared" si="14"/>
        <v>-</v>
      </c>
      <c r="D71" s="22" t="str">
        <f ca="1" t="shared" si="10"/>
        <v>-</v>
      </c>
      <c r="E71" s="22" t="str">
        <f t="shared" si="5"/>
        <v>No</v>
      </c>
      <c r="F71" s="22" t="str">
        <f t="shared" si="6"/>
        <v>-</v>
      </c>
      <c r="G71" s="22" t="str">
        <f ca="1" t="shared" si="11"/>
        <v>-</v>
      </c>
      <c r="H71" s="22" t="str">
        <f ca="1" t="shared" si="12"/>
        <v>-</v>
      </c>
      <c r="I71" s="22">
        <f t="shared" si="7"/>
        <v>0</v>
      </c>
      <c r="J71" s="22" t="str">
        <f t="shared" si="8"/>
        <v>-</v>
      </c>
      <c r="K71" s="21" t="str">
        <f t="shared" si="13"/>
        <v>-</v>
      </c>
    </row>
    <row r="72" spans="2:11" ht="12.75">
      <c r="B72" s="28">
        <v>58</v>
      </c>
      <c r="C72" s="21" t="str">
        <f ca="1" t="shared" si="14"/>
        <v>-</v>
      </c>
      <c r="D72" s="22" t="str">
        <f ca="1" t="shared" si="10"/>
        <v>-</v>
      </c>
      <c r="E72" s="22" t="str">
        <f t="shared" si="5"/>
        <v>No</v>
      </c>
      <c r="F72" s="22" t="str">
        <f t="shared" si="6"/>
        <v>-</v>
      </c>
      <c r="G72" s="22" t="str">
        <f ca="1" t="shared" si="11"/>
        <v>-</v>
      </c>
      <c r="H72" s="22" t="str">
        <f ca="1" t="shared" si="12"/>
        <v>-</v>
      </c>
      <c r="I72" s="22">
        <f t="shared" si="7"/>
        <v>0</v>
      </c>
      <c r="J72" s="22" t="str">
        <f t="shared" si="8"/>
        <v>-</v>
      </c>
      <c r="K72" s="21" t="str">
        <f t="shared" si="13"/>
        <v>-</v>
      </c>
    </row>
    <row r="73" spans="2:11" ht="12.75">
      <c r="B73" s="28">
        <v>59</v>
      </c>
      <c r="C73" s="21" t="str">
        <f ca="1" t="shared" si="14"/>
        <v>-</v>
      </c>
      <c r="D73" s="22" t="str">
        <f ca="1" t="shared" si="10"/>
        <v>-</v>
      </c>
      <c r="E73" s="22" t="str">
        <f t="shared" si="5"/>
        <v>No</v>
      </c>
      <c r="F73" s="22" t="str">
        <f t="shared" si="6"/>
        <v>-</v>
      </c>
      <c r="G73" s="22" t="str">
        <f ca="1" t="shared" si="11"/>
        <v>-</v>
      </c>
      <c r="H73" s="22" t="str">
        <f ca="1" t="shared" si="12"/>
        <v>-</v>
      </c>
      <c r="I73" s="22">
        <f t="shared" si="7"/>
        <v>0</v>
      </c>
      <c r="J73" s="22" t="str">
        <f t="shared" si="8"/>
        <v>-</v>
      </c>
      <c r="K73" s="21" t="str">
        <f t="shared" si="13"/>
        <v>-</v>
      </c>
    </row>
    <row r="74" spans="2:11" ht="12.75">
      <c r="B74" s="28">
        <v>60</v>
      </c>
      <c r="C74" s="21" t="str">
        <f ca="1" t="shared" si="14"/>
        <v>-</v>
      </c>
      <c r="D74" s="22" t="str">
        <f ca="1" t="shared" si="10"/>
        <v>-</v>
      </c>
      <c r="E74" s="22" t="str">
        <f t="shared" si="5"/>
        <v>No</v>
      </c>
      <c r="F74" s="22" t="str">
        <f t="shared" si="6"/>
        <v>-</v>
      </c>
      <c r="G74" s="22" t="str">
        <f ca="1" t="shared" si="11"/>
        <v>-</v>
      </c>
      <c r="H74" s="22" t="str">
        <f ca="1" t="shared" si="12"/>
        <v>-</v>
      </c>
      <c r="I74" s="22">
        <f t="shared" si="7"/>
        <v>0</v>
      </c>
      <c r="J74" s="22" t="str">
        <f t="shared" si="8"/>
        <v>-</v>
      </c>
      <c r="K74" s="21" t="str">
        <f t="shared" si="13"/>
        <v>-</v>
      </c>
    </row>
    <row r="75" spans="2:11" ht="12.75">
      <c r="B75" s="28">
        <v>61</v>
      </c>
      <c r="C75" s="21" t="str">
        <f ca="1" t="shared" si="14"/>
        <v>-</v>
      </c>
      <c r="D75" s="22" t="str">
        <f ca="1" t="shared" si="10"/>
        <v>-</v>
      </c>
      <c r="E75" s="22" t="str">
        <f t="shared" si="5"/>
        <v>No</v>
      </c>
      <c r="F75" s="22" t="str">
        <f t="shared" si="6"/>
        <v>-</v>
      </c>
      <c r="G75" s="22" t="str">
        <f ca="1" t="shared" si="11"/>
        <v>-</v>
      </c>
      <c r="H75" s="22" t="str">
        <f ca="1" t="shared" si="12"/>
        <v>-</v>
      </c>
      <c r="I75" s="22">
        <f t="shared" si="7"/>
        <v>0</v>
      </c>
      <c r="J75" s="22" t="str">
        <f t="shared" si="8"/>
        <v>-</v>
      </c>
      <c r="K75" s="21" t="str">
        <f t="shared" si="13"/>
        <v>-</v>
      </c>
    </row>
    <row r="76" spans="2:11" ht="12.75">
      <c r="B76" s="28">
        <v>62</v>
      </c>
      <c r="C76" s="21" t="str">
        <f ca="1" t="shared" si="14"/>
        <v>-</v>
      </c>
      <c r="D76" s="22" t="str">
        <f ca="1" t="shared" si="10"/>
        <v>-</v>
      </c>
      <c r="E76" s="22" t="str">
        <f t="shared" si="5"/>
        <v>No</v>
      </c>
      <c r="F76" s="22" t="str">
        <f t="shared" si="6"/>
        <v>-</v>
      </c>
      <c r="G76" s="22" t="str">
        <f ca="1" t="shared" si="11"/>
        <v>-</v>
      </c>
      <c r="H76" s="22" t="str">
        <f ca="1" t="shared" si="12"/>
        <v>-</v>
      </c>
      <c r="I76" s="22">
        <f t="shared" si="7"/>
        <v>0</v>
      </c>
      <c r="J76" s="22" t="str">
        <f t="shared" si="8"/>
        <v>-</v>
      </c>
      <c r="K76" s="21" t="str">
        <f t="shared" si="13"/>
        <v>-</v>
      </c>
    </row>
    <row r="77" spans="2:11" ht="12.75">
      <c r="B77" s="28">
        <v>63</v>
      </c>
      <c r="C77" s="21" t="str">
        <f ca="1" t="shared" si="14"/>
        <v>-</v>
      </c>
      <c r="D77" s="22" t="str">
        <f ca="1" t="shared" si="10"/>
        <v>-</v>
      </c>
      <c r="E77" s="22" t="str">
        <f t="shared" si="5"/>
        <v>No</v>
      </c>
      <c r="F77" s="22" t="str">
        <f t="shared" si="6"/>
        <v>-</v>
      </c>
      <c r="G77" s="22" t="str">
        <f ca="1" t="shared" si="11"/>
        <v>-</v>
      </c>
      <c r="H77" s="22" t="str">
        <f ca="1" t="shared" si="12"/>
        <v>-</v>
      </c>
      <c r="I77" s="22">
        <f t="shared" si="7"/>
        <v>0</v>
      </c>
      <c r="J77" s="22" t="str">
        <f t="shared" si="8"/>
        <v>-</v>
      </c>
      <c r="K77" s="21" t="str">
        <f t="shared" si="13"/>
        <v>-</v>
      </c>
    </row>
    <row r="78" spans="2:11" ht="12.75">
      <c r="B78" s="28">
        <v>64</v>
      </c>
      <c r="C78" s="21" t="str">
        <f ca="1" t="shared" si="14"/>
        <v>-</v>
      </c>
      <c r="D78" s="22" t="str">
        <f ca="1" t="shared" si="10"/>
        <v>-</v>
      </c>
      <c r="E78" s="22" t="str">
        <f t="shared" si="5"/>
        <v>No</v>
      </c>
      <c r="F78" s="22" t="str">
        <f t="shared" si="6"/>
        <v>-</v>
      </c>
      <c r="G78" s="22" t="str">
        <f ca="1" t="shared" si="11"/>
        <v>-</v>
      </c>
      <c r="H78" s="22" t="str">
        <f ca="1" t="shared" si="12"/>
        <v>-</v>
      </c>
      <c r="I78" s="22">
        <f t="shared" si="7"/>
        <v>0</v>
      </c>
      <c r="J78" s="22" t="str">
        <f t="shared" si="8"/>
        <v>-</v>
      </c>
      <c r="K78" s="21" t="str">
        <f t="shared" si="13"/>
        <v>-</v>
      </c>
    </row>
    <row r="79" spans="2:11" ht="12.75">
      <c r="B79" s="28">
        <v>65</v>
      </c>
      <c r="C79" s="21" t="str">
        <f ca="1" t="shared" si="14"/>
        <v>-</v>
      </c>
      <c r="D79" s="22" t="str">
        <f aca="true" ca="1" t="shared" si="15" ref="D79:D114">IF(ISBLANK(OFFSET(QuestionList,$B79,2)),"-",OFFSET(QuestionList,$B79,2))</f>
        <v>-</v>
      </c>
      <c r="E79" s="22" t="str">
        <f t="shared" si="5"/>
        <v>No</v>
      </c>
      <c r="F79" s="22" t="str">
        <f t="shared" si="6"/>
        <v>-</v>
      </c>
      <c r="G79" s="22" t="str">
        <f aca="true" ca="1" t="shared" si="16" ref="G79:G114">IF(ISBLANK(OFFSET(ResponseList,B79,0)),"-",IF(ISNUMBER(OFFSET(ResponseList,B79,0)),"N","A"))</f>
        <v>-</v>
      </c>
      <c r="H79" s="22" t="str">
        <f aca="true" ca="1" t="shared" si="17" ref="H79:H114">IF(ISNUMBER(OFFSET(ResponseList,B79,0)),OFFSET(ResponseList,B79,0),"-")</f>
        <v>-</v>
      </c>
      <c r="I79" s="22">
        <f t="shared" si="7"/>
        <v>0</v>
      </c>
      <c r="J79" s="22" t="str">
        <f t="shared" si="8"/>
        <v>-</v>
      </c>
      <c r="K79" s="21" t="str">
        <f aca="true" t="shared" si="18" ref="K79:K114">IF(C79="-","-",IF(OR(NOT(ISNUMBER(D79)),D79&lt;-5,D79&gt;5),$O$15,VLOOKUP(D79,ImportanceList,2)))</f>
        <v>-</v>
      </c>
    </row>
    <row r="80" spans="2:11" ht="12.75">
      <c r="B80" s="28">
        <v>66</v>
      </c>
      <c r="C80" s="21" t="str">
        <f aca="true" ca="1" t="shared" si="19" ref="C80:C111">IF(ISBLANK(OFFSET(QuestionList,$B80,1)),"-",OFFSET(QuestionList,B80,1))</f>
        <v>-</v>
      </c>
      <c r="D80" s="22" t="str">
        <f ca="1" t="shared" si="15"/>
        <v>-</v>
      </c>
      <c r="E80" s="22" t="str">
        <f aca="true" t="shared" si="20" ref="E80:E114">IF(AND(C80&lt;&gt;"-",ISNUMBER(D80)),IF(AND(D80&gt;=-5,D80&lt;=5),"Yes","No"),"No")</f>
        <v>No</v>
      </c>
      <c r="F80" s="22" t="str">
        <f aca="true" t="shared" si="21" ref="F80:F114">IF(E80="Yes",ABS(D80),"-")</f>
        <v>-</v>
      </c>
      <c r="G80" s="22" t="str">
        <f ca="1" t="shared" si="16"/>
        <v>-</v>
      </c>
      <c r="H80" s="22" t="str">
        <f ca="1" t="shared" si="17"/>
        <v>-</v>
      </c>
      <c r="I80" s="22">
        <f aca="true" t="shared" si="22" ref="I80:I114">IF(G80="A",1,IF(AND(G80="N",OR(H80&lt;0,H80&gt;10,E80="No")),1,0))</f>
        <v>0</v>
      </c>
      <c r="J80" s="22" t="str">
        <f t="shared" si="8"/>
        <v>-</v>
      </c>
      <c r="K80" s="21" t="str">
        <f t="shared" si="18"/>
        <v>-</v>
      </c>
    </row>
    <row r="81" spans="2:11" ht="12.75">
      <c r="B81" s="28">
        <v>67</v>
      </c>
      <c r="C81" s="21" t="str">
        <f ca="1" t="shared" si="19"/>
        <v>-</v>
      </c>
      <c r="D81" s="22" t="str">
        <f ca="1" t="shared" si="15"/>
        <v>-</v>
      </c>
      <c r="E81" s="22" t="str">
        <f t="shared" si="20"/>
        <v>No</v>
      </c>
      <c r="F81" s="22" t="str">
        <f t="shared" si="21"/>
        <v>-</v>
      </c>
      <c r="G81" s="22" t="str">
        <f ca="1" t="shared" si="16"/>
        <v>-</v>
      </c>
      <c r="H81" s="22" t="str">
        <f ca="1" t="shared" si="17"/>
        <v>-</v>
      </c>
      <c r="I81" s="22">
        <f t="shared" si="22"/>
        <v>0</v>
      </c>
      <c r="J81" s="22" t="str">
        <f aca="true" t="shared" si="23" ref="J81:J114">IF(OR(E81="No",H81="-"),"-",IF(D81&lt;0,D81*(H81-10),D81*H81))</f>
        <v>-</v>
      </c>
      <c r="K81" s="21" t="str">
        <f t="shared" si="18"/>
        <v>-</v>
      </c>
    </row>
    <row r="82" spans="2:11" ht="12.75">
      <c r="B82" s="28">
        <v>68</v>
      </c>
      <c r="C82" s="21" t="str">
        <f ca="1" t="shared" si="19"/>
        <v>-</v>
      </c>
      <c r="D82" s="22" t="str">
        <f ca="1" t="shared" si="15"/>
        <v>-</v>
      </c>
      <c r="E82" s="22" t="str">
        <f t="shared" si="20"/>
        <v>No</v>
      </c>
      <c r="F82" s="22" t="str">
        <f t="shared" si="21"/>
        <v>-</v>
      </c>
      <c r="G82" s="22" t="str">
        <f ca="1" t="shared" si="16"/>
        <v>-</v>
      </c>
      <c r="H82" s="22" t="str">
        <f ca="1" t="shared" si="17"/>
        <v>-</v>
      </c>
      <c r="I82" s="22">
        <f t="shared" si="22"/>
        <v>0</v>
      </c>
      <c r="J82" s="22" t="str">
        <f t="shared" si="23"/>
        <v>-</v>
      </c>
      <c r="K82" s="21" t="str">
        <f t="shared" si="18"/>
        <v>-</v>
      </c>
    </row>
    <row r="83" spans="2:11" ht="12.75">
      <c r="B83" s="28">
        <v>69</v>
      </c>
      <c r="C83" s="21" t="str">
        <f ca="1" t="shared" si="19"/>
        <v>-</v>
      </c>
      <c r="D83" s="22" t="str">
        <f ca="1" t="shared" si="15"/>
        <v>-</v>
      </c>
      <c r="E83" s="22" t="str">
        <f t="shared" si="20"/>
        <v>No</v>
      </c>
      <c r="F83" s="22" t="str">
        <f t="shared" si="21"/>
        <v>-</v>
      </c>
      <c r="G83" s="22" t="str">
        <f ca="1" t="shared" si="16"/>
        <v>-</v>
      </c>
      <c r="H83" s="22" t="str">
        <f ca="1" t="shared" si="17"/>
        <v>-</v>
      </c>
      <c r="I83" s="22">
        <f t="shared" si="22"/>
        <v>0</v>
      </c>
      <c r="J83" s="22" t="str">
        <f t="shared" si="23"/>
        <v>-</v>
      </c>
      <c r="K83" s="21" t="str">
        <f t="shared" si="18"/>
        <v>-</v>
      </c>
    </row>
    <row r="84" spans="2:11" ht="12.75">
      <c r="B84" s="28">
        <v>70</v>
      </c>
      <c r="C84" s="21" t="str">
        <f ca="1" t="shared" si="19"/>
        <v>-</v>
      </c>
      <c r="D84" s="22" t="str">
        <f ca="1" t="shared" si="15"/>
        <v>-</v>
      </c>
      <c r="E84" s="22" t="str">
        <f t="shared" si="20"/>
        <v>No</v>
      </c>
      <c r="F84" s="22" t="str">
        <f t="shared" si="21"/>
        <v>-</v>
      </c>
      <c r="G84" s="22" t="str">
        <f ca="1" t="shared" si="16"/>
        <v>-</v>
      </c>
      <c r="H84" s="22" t="str">
        <f ca="1" t="shared" si="17"/>
        <v>-</v>
      </c>
      <c r="I84" s="22">
        <f t="shared" si="22"/>
        <v>0</v>
      </c>
      <c r="J84" s="22" t="str">
        <f t="shared" si="23"/>
        <v>-</v>
      </c>
      <c r="K84" s="21" t="str">
        <f t="shared" si="18"/>
        <v>-</v>
      </c>
    </row>
    <row r="85" spans="2:11" ht="12.75">
      <c r="B85" s="28">
        <v>71</v>
      </c>
      <c r="C85" s="21" t="str">
        <f ca="1" t="shared" si="19"/>
        <v>-</v>
      </c>
      <c r="D85" s="22" t="str">
        <f ca="1" t="shared" si="15"/>
        <v>-</v>
      </c>
      <c r="E85" s="22" t="str">
        <f t="shared" si="20"/>
        <v>No</v>
      </c>
      <c r="F85" s="22" t="str">
        <f t="shared" si="21"/>
        <v>-</v>
      </c>
      <c r="G85" s="22" t="str">
        <f ca="1" t="shared" si="16"/>
        <v>-</v>
      </c>
      <c r="H85" s="22" t="str">
        <f ca="1" t="shared" si="17"/>
        <v>-</v>
      </c>
      <c r="I85" s="22">
        <f t="shared" si="22"/>
        <v>0</v>
      </c>
      <c r="J85" s="22" t="str">
        <f t="shared" si="23"/>
        <v>-</v>
      </c>
      <c r="K85" s="21" t="str">
        <f t="shared" si="18"/>
        <v>-</v>
      </c>
    </row>
    <row r="86" spans="2:11" ht="12.75">
      <c r="B86" s="28">
        <v>72</v>
      </c>
      <c r="C86" s="21" t="str">
        <f ca="1" t="shared" si="19"/>
        <v>-</v>
      </c>
      <c r="D86" s="22" t="str">
        <f ca="1" t="shared" si="15"/>
        <v>-</v>
      </c>
      <c r="E86" s="22" t="str">
        <f t="shared" si="20"/>
        <v>No</v>
      </c>
      <c r="F86" s="22" t="str">
        <f t="shared" si="21"/>
        <v>-</v>
      </c>
      <c r="G86" s="22" t="str">
        <f ca="1" t="shared" si="16"/>
        <v>-</v>
      </c>
      <c r="H86" s="22" t="str">
        <f ca="1" t="shared" si="17"/>
        <v>-</v>
      </c>
      <c r="I86" s="22">
        <f t="shared" si="22"/>
        <v>0</v>
      </c>
      <c r="J86" s="22" t="str">
        <f t="shared" si="23"/>
        <v>-</v>
      </c>
      <c r="K86" s="21" t="str">
        <f t="shared" si="18"/>
        <v>-</v>
      </c>
    </row>
    <row r="87" spans="2:11" ht="12.75">
      <c r="B87" s="28">
        <v>73</v>
      </c>
      <c r="C87" s="21" t="str">
        <f ca="1" t="shared" si="19"/>
        <v>-</v>
      </c>
      <c r="D87" s="22" t="str">
        <f ca="1" t="shared" si="15"/>
        <v>-</v>
      </c>
      <c r="E87" s="22" t="str">
        <f t="shared" si="20"/>
        <v>No</v>
      </c>
      <c r="F87" s="22" t="str">
        <f t="shared" si="21"/>
        <v>-</v>
      </c>
      <c r="G87" s="22" t="str">
        <f ca="1" t="shared" si="16"/>
        <v>-</v>
      </c>
      <c r="H87" s="22" t="str">
        <f ca="1" t="shared" si="17"/>
        <v>-</v>
      </c>
      <c r="I87" s="22">
        <f t="shared" si="22"/>
        <v>0</v>
      </c>
      <c r="J87" s="22" t="str">
        <f t="shared" si="23"/>
        <v>-</v>
      </c>
      <c r="K87" s="21" t="str">
        <f t="shared" si="18"/>
        <v>-</v>
      </c>
    </row>
    <row r="88" spans="2:11" ht="12.75">
      <c r="B88" s="28">
        <v>74</v>
      </c>
      <c r="C88" s="21" t="str">
        <f ca="1" t="shared" si="19"/>
        <v>-</v>
      </c>
      <c r="D88" s="22" t="str">
        <f ca="1" t="shared" si="15"/>
        <v>-</v>
      </c>
      <c r="E88" s="22" t="str">
        <f t="shared" si="20"/>
        <v>No</v>
      </c>
      <c r="F88" s="22" t="str">
        <f t="shared" si="21"/>
        <v>-</v>
      </c>
      <c r="G88" s="22" t="str">
        <f ca="1" t="shared" si="16"/>
        <v>-</v>
      </c>
      <c r="H88" s="22" t="str">
        <f ca="1" t="shared" si="17"/>
        <v>-</v>
      </c>
      <c r="I88" s="22">
        <f t="shared" si="22"/>
        <v>0</v>
      </c>
      <c r="J88" s="22" t="str">
        <f t="shared" si="23"/>
        <v>-</v>
      </c>
      <c r="K88" s="21" t="str">
        <f t="shared" si="18"/>
        <v>-</v>
      </c>
    </row>
    <row r="89" spans="2:11" ht="12.75">
      <c r="B89" s="28">
        <v>75</v>
      </c>
      <c r="C89" s="21" t="str">
        <f ca="1" t="shared" si="19"/>
        <v>-</v>
      </c>
      <c r="D89" s="22" t="str">
        <f ca="1" t="shared" si="15"/>
        <v>-</v>
      </c>
      <c r="E89" s="22" t="str">
        <f t="shared" si="20"/>
        <v>No</v>
      </c>
      <c r="F89" s="22" t="str">
        <f t="shared" si="21"/>
        <v>-</v>
      </c>
      <c r="G89" s="22" t="str">
        <f ca="1" t="shared" si="16"/>
        <v>-</v>
      </c>
      <c r="H89" s="22" t="str">
        <f ca="1" t="shared" si="17"/>
        <v>-</v>
      </c>
      <c r="I89" s="22">
        <f t="shared" si="22"/>
        <v>0</v>
      </c>
      <c r="J89" s="22" t="str">
        <f t="shared" si="23"/>
        <v>-</v>
      </c>
      <c r="K89" s="21" t="str">
        <f t="shared" si="18"/>
        <v>-</v>
      </c>
    </row>
    <row r="90" spans="2:11" ht="12.75">
      <c r="B90" s="28">
        <v>76</v>
      </c>
      <c r="C90" s="21" t="str">
        <f ca="1" t="shared" si="19"/>
        <v>-</v>
      </c>
      <c r="D90" s="22" t="str">
        <f ca="1" t="shared" si="15"/>
        <v>-</v>
      </c>
      <c r="E90" s="22" t="str">
        <f t="shared" si="20"/>
        <v>No</v>
      </c>
      <c r="F90" s="22" t="str">
        <f t="shared" si="21"/>
        <v>-</v>
      </c>
      <c r="G90" s="22" t="str">
        <f ca="1" t="shared" si="16"/>
        <v>-</v>
      </c>
      <c r="H90" s="22" t="str">
        <f ca="1" t="shared" si="17"/>
        <v>-</v>
      </c>
      <c r="I90" s="22">
        <f t="shared" si="22"/>
        <v>0</v>
      </c>
      <c r="J90" s="22" t="str">
        <f t="shared" si="23"/>
        <v>-</v>
      </c>
      <c r="K90" s="21" t="str">
        <f t="shared" si="18"/>
        <v>-</v>
      </c>
    </row>
    <row r="91" spans="2:11" ht="12.75">
      <c r="B91" s="28">
        <v>77</v>
      </c>
      <c r="C91" s="21" t="str">
        <f ca="1" t="shared" si="19"/>
        <v>-</v>
      </c>
      <c r="D91" s="22" t="str">
        <f ca="1" t="shared" si="15"/>
        <v>-</v>
      </c>
      <c r="E91" s="22" t="str">
        <f t="shared" si="20"/>
        <v>No</v>
      </c>
      <c r="F91" s="22" t="str">
        <f t="shared" si="21"/>
        <v>-</v>
      </c>
      <c r="G91" s="22" t="str">
        <f ca="1" t="shared" si="16"/>
        <v>-</v>
      </c>
      <c r="H91" s="22" t="str">
        <f ca="1" t="shared" si="17"/>
        <v>-</v>
      </c>
      <c r="I91" s="22">
        <f t="shared" si="22"/>
        <v>0</v>
      </c>
      <c r="J91" s="22" t="str">
        <f t="shared" si="23"/>
        <v>-</v>
      </c>
      <c r="K91" s="21" t="str">
        <f t="shared" si="18"/>
        <v>-</v>
      </c>
    </row>
    <row r="92" spans="2:11" ht="12.75">
      <c r="B92" s="28">
        <v>78</v>
      </c>
      <c r="C92" s="21" t="str">
        <f ca="1" t="shared" si="19"/>
        <v>-</v>
      </c>
      <c r="D92" s="22" t="str">
        <f ca="1" t="shared" si="15"/>
        <v>-</v>
      </c>
      <c r="E92" s="22" t="str">
        <f t="shared" si="20"/>
        <v>No</v>
      </c>
      <c r="F92" s="22" t="str">
        <f t="shared" si="21"/>
        <v>-</v>
      </c>
      <c r="G92" s="22" t="str">
        <f ca="1" t="shared" si="16"/>
        <v>-</v>
      </c>
      <c r="H92" s="22" t="str">
        <f ca="1" t="shared" si="17"/>
        <v>-</v>
      </c>
      <c r="I92" s="22">
        <f t="shared" si="22"/>
        <v>0</v>
      </c>
      <c r="J92" s="22" t="str">
        <f t="shared" si="23"/>
        <v>-</v>
      </c>
      <c r="K92" s="21" t="str">
        <f t="shared" si="18"/>
        <v>-</v>
      </c>
    </row>
    <row r="93" spans="2:11" ht="12.75">
      <c r="B93" s="28">
        <v>79</v>
      </c>
      <c r="C93" s="21" t="str">
        <f ca="1" t="shared" si="19"/>
        <v>-</v>
      </c>
      <c r="D93" s="22" t="str">
        <f ca="1" t="shared" si="15"/>
        <v>-</v>
      </c>
      <c r="E93" s="22" t="str">
        <f t="shared" si="20"/>
        <v>No</v>
      </c>
      <c r="F93" s="22" t="str">
        <f t="shared" si="21"/>
        <v>-</v>
      </c>
      <c r="G93" s="22" t="str">
        <f ca="1" t="shared" si="16"/>
        <v>-</v>
      </c>
      <c r="H93" s="22" t="str">
        <f ca="1" t="shared" si="17"/>
        <v>-</v>
      </c>
      <c r="I93" s="22">
        <f t="shared" si="22"/>
        <v>0</v>
      </c>
      <c r="J93" s="22" t="str">
        <f t="shared" si="23"/>
        <v>-</v>
      </c>
      <c r="K93" s="21" t="str">
        <f t="shared" si="18"/>
        <v>-</v>
      </c>
    </row>
    <row r="94" spans="2:11" ht="12.75">
      <c r="B94" s="28">
        <v>80</v>
      </c>
      <c r="C94" s="21" t="str">
        <f ca="1" t="shared" si="19"/>
        <v>-</v>
      </c>
      <c r="D94" s="22" t="str">
        <f ca="1" t="shared" si="15"/>
        <v>-</v>
      </c>
      <c r="E94" s="22" t="str">
        <f t="shared" si="20"/>
        <v>No</v>
      </c>
      <c r="F94" s="22" t="str">
        <f t="shared" si="21"/>
        <v>-</v>
      </c>
      <c r="G94" s="22" t="str">
        <f ca="1" t="shared" si="16"/>
        <v>-</v>
      </c>
      <c r="H94" s="22" t="str">
        <f ca="1" t="shared" si="17"/>
        <v>-</v>
      </c>
      <c r="I94" s="22">
        <f t="shared" si="22"/>
        <v>0</v>
      </c>
      <c r="J94" s="22" t="str">
        <f t="shared" si="23"/>
        <v>-</v>
      </c>
      <c r="K94" s="21" t="str">
        <f t="shared" si="18"/>
        <v>-</v>
      </c>
    </row>
    <row r="95" spans="2:11" ht="12.75">
      <c r="B95" s="28">
        <v>81</v>
      </c>
      <c r="C95" s="21" t="str">
        <f ca="1" t="shared" si="19"/>
        <v>-</v>
      </c>
      <c r="D95" s="22" t="str">
        <f ca="1" t="shared" si="15"/>
        <v>-</v>
      </c>
      <c r="E95" s="22" t="str">
        <f t="shared" si="20"/>
        <v>No</v>
      </c>
      <c r="F95" s="22" t="str">
        <f t="shared" si="21"/>
        <v>-</v>
      </c>
      <c r="G95" s="22" t="str">
        <f ca="1" t="shared" si="16"/>
        <v>-</v>
      </c>
      <c r="H95" s="22" t="str">
        <f ca="1" t="shared" si="17"/>
        <v>-</v>
      </c>
      <c r="I95" s="22">
        <f t="shared" si="22"/>
        <v>0</v>
      </c>
      <c r="J95" s="22" t="str">
        <f t="shared" si="23"/>
        <v>-</v>
      </c>
      <c r="K95" s="21" t="str">
        <f t="shared" si="18"/>
        <v>-</v>
      </c>
    </row>
    <row r="96" spans="2:11" ht="12.75">
      <c r="B96" s="28">
        <v>82</v>
      </c>
      <c r="C96" s="21" t="str">
        <f ca="1" t="shared" si="19"/>
        <v>-</v>
      </c>
      <c r="D96" s="22" t="str">
        <f ca="1" t="shared" si="15"/>
        <v>-</v>
      </c>
      <c r="E96" s="22" t="str">
        <f t="shared" si="20"/>
        <v>No</v>
      </c>
      <c r="F96" s="22" t="str">
        <f t="shared" si="21"/>
        <v>-</v>
      </c>
      <c r="G96" s="22" t="str">
        <f ca="1" t="shared" si="16"/>
        <v>-</v>
      </c>
      <c r="H96" s="22" t="str">
        <f ca="1" t="shared" si="17"/>
        <v>-</v>
      </c>
      <c r="I96" s="22">
        <f t="shared" si="22"/>
        <v>0</v>
      </c>
      <c r="J96" s="22" t="str">
        <f t="shared" si="23"/>
        <v>-</v>
      </c>
      <c r="K96" s="21" t="str">
        <f t="shared" si="18"/>
        <v>-</v>
      </c>
    </row>
    <row r="97" spans="2:11" ht="12.75">
      <c r="B97" s="28">
        <v>83</v>
      </c>
      <c r="C97" s="21" t="str">
        <f ca="1" t="shared" si="19"/>
        <v>-</v>
      </c>
      <c r="D97" s="22" t="str">
        <f ca="1" t="shared" si="15"/>
        <v>-</v>
      </c>
      <c r="E97" s="22" t="str">
        <f t="shared" si="20"/>
        <v>No</v>
      </c>
      <c r="F97" s="22" t="str">
        <f t="shared" si="21"/>
        <v>-</v>
      </c>
      <c r="G97" s="22" t="str">
        <f ca="1" t="shared" si="16"/>
        <v>-</v>
      </c>
      <c r="H97" s="22" t="str">
        <f ca="1" t="shared" si="17"/>
        <v>-</v>
      </c>
      <c r="I97" s="22">
        <f t="shared" si="22"/>
        <v>0</v>
      </c>
      <c r="J97" s="22" t="str">
        <f t="shared" si="23"/>
        <v>-</v>
      </c>
      <c r="K97" s="21" t="str">
        <f t="shared" si="18"/>
        <v>-</v>
      </c>
    </row>
    <row r="98" spans="2:11" ht="12.75">
      <c r="B98" s="28">
        <v>84</v>
      </c>
      <c r="C98" s="21" t="str">
        <f ca="1" t="shared" si="19"/>
        <v>-</v>
      </c>
      <c r="D98" s="22" t="str">
        <f ca="1" t="shared" si="15"/>
        <v>-</v>
      </c>
      <c r="E98" s="22" t="str">
        <f t="shared" si="20"/>
        <v>No</v>
      </c>
      <c r="F98" s="22" t="str">
        <f t="shared" si="21"/>
        <v>-</v>
      </c>
      <c r="G98" s="22" t="str">
        <f ca="1" t="shared" si="16"/>
        <v>-</v>
      </c>
      <c r="H98" s="22" t="str">
        <f ca="1" t="shared" si="17"/>
        <v>-</v>
      </c>
      <c r="I98" s="22">
        <f t="shared" si="22"/>
        <v>0</v>
      </c>
      <c r="J98" s="22" t="str">
        <f t="shared" si="23"/>
        <v>-</v>
      </c>
      <c r="K98" s="21" t="str">
        <f t="shared" si="18"/>
        <v>-</v>
      </c>
    </row>
    <row r="99" spans="2:11" ht="12.75">
      <c r="B99" s="28">
        <v>85</v>
      </c>
      <c r="C99" s="21" t="str">
        <f ca="1" t="shared" si="19"/>
        <v>-</v>
      </c>
      <c r="D99" s="22" t="str">
        <f ca="1" t="shared" si="15"/>
        <v>-</v>
      </c>
      <c r="E99" s="22" t="str">
        <f t="shared" si="20"/>
        <v>No</v>
      </c>
      <c r="F99" s="22" t="str">
        <f t="shared" si="21"/>
        <v>-</v>
      </c>
      <c r="G99" s="22" t="str">
        <f ca="1" t="shared" si="16"/>
        <v>-</v>
      </c>
      <c r="H99" s="22" t="str">
        <f ca="1" t="shared" si="17"/>
        <v>-</v>
      </c>
      <c r="I99" s="22">
        <f t="shared" si="22"/>
        <v>0</v>
      </c>
      <c r="J99" s="22" t="str">
        <f t="shared" si="23"/>
        <v>-</v>
      </c>
      <c r="K99" s="21" t="str">
        <f t="shared" si="18"/>
        <v>-</v>
      </c>
    </row>
    <row r="100" spans="2:11" ht="12.75">
      <c r="B100" s="28">
        <v>86</v>
      </c>
      <c r="C100" s="21" t="str">
        <f ca="1" t="shared" si="19"/>
        <v>-</v>
      </c>
      <c r="D100" s="22" t="str">
        <f ca="1" t="shared" si="15"/>
        <v>-</v>
      </c>
      <c r="E100" s="22" t="str">
        <f t="shared" si="20"/>
        <v>No</v>
      </c>
      <c r="F100" s="22" t="str">
        <f t="shared" si="21"/>
        <v>-</v>
      </c>
      <c r="G100" s="22" t="str">
        <f ca="1" t="shared" si="16"/>
        <v>-</v>
      </c>
      <c r="H100" s="22" t="str">
        <f ca="1" t="shared" si="17"/>
        <v>-</v>
      </c>
      <c r="I100" s="22">
        <f t="shared" si="22"/>
        <v>0</v>
      </c>
      <c r="J100" s="22" t="str">
        <f t="shared" si="23"/>
        <v>-</v>
      </c>
      <c r="K100" s="21" t="str">
        <f t="shared" si="18"/>
        <v>-</v>
      </c>
    </row>
    <row r="101" spans="2:11" ht="12.75">
      <c r="B101" s="28">
        <v>87</v>
      </c>
      <c r="C101" s="21" t="str">
        <f ca="1" t="shared" si="19"/>
        <v>-</v>
      </c>
      <c r="D101" s="22" t="str">
        <f ca="1" t="shared" si="15"/>
        <v>-</v>
      </c>
      <c r="E101" s="22" t="str">
        <f t="shared" si="20"/>
        <v>No</v>
      </c>
      <c r="F101" s="22" t="str">
        <f t="shared" si="21"/>
        <v>-</v>
      </c>
      <c r="G101" s="22" t="str">
        <f ca="1" t="shared" si="16"/>
        <v>-</v>
      </c>
      <c r="H101" s="22" t="str">
        <f ca="1" t="shared" si="17"/>
        <v>-</v>
      </c>
      <c r="I101" s="22">
        <f t="shared" si="22"/>
        <v>0</v>
      </c>
      <c r="J101" s="22" t="str">
        <f t="shared" si="23"/>
        <v>-</v>
      </c>
      <c r="K101" s="21" t="str">
        <f t="shared" si="18"/>
        <v>-</v>
      </c>
    </row>
    <row r="102" spans="2:11" ht="12.75">
      <c r="B102" s="28">
        <v>88</v>
      </c>
      <c r="C102" s="21" t="str">
        <f ca="1" t="shared" si="19"/>
        <v>-</v>
      </c>
      <c r="D102" s="22" t="str">
        <f ca="1" t="shared" si="15"/>
        <v>-</v>
      </c>
      <c r="E102" s="22" t="str">
        <f t="shared" si="20"/>
        <v>No</v>
      </c>
      <c r="F102" s="22" t="str">
        <f t="shared" si="21"/>
        <v>-</v>
      </c>
      <c r="G102" s="22" t="str">
        <f ca="1" t="shared" si="16"/>
        <v>-</v>
      </c>
      <c r="H102" s="22" t="str">
        <f ca="1" t="shared" si="17"/>
        <v>-</v>
      </c>
      <c r="I102" s="22">
        <f t="shared" si="22"/>
        <v>0</v>
      </c>
      <c r="J102" s="22" t="str">
        <f t="shared" si="23"/>
        <v>-</v>
      </c>
      <c r="K102" s="21" t="str">
        <f t="shared" si="18"/>
        <v>-</v>
      </c>
    </row>
    <row r="103" spans="2:11" ht="12.75">
      <c r="B103" s="28">
        <v>89</v>
      </c>
      <c r="C103" s="21" t="str">
        <f ca="1" t="shared" si="19"/>
        <v>-</v>
      </c>
      <c r="D103" s="22" t="str">
        <f ca="1" t="shared" si="15"/>
        <v>-</v>
      </c>
      <c r="E103" s="22" t="str">
        <f t="shared" si="20"/>
        <v>No</v>
      </c>
      <c r="F103" s="22" t="str">
        <f t="shared" si="21"/>
        <v>-</v>
      </c>
      <c r="G103" s="22" t="str">
        <f ca="1" t="shared" si="16"/>
        <v>-</v>
      </c>
      <c r="H103" s="22" t="str">
        <f ca="1" t="shared" si="17"/>
        <v>-</v>
      </c>
      <c r="I103" s="22">
        <f t="shared" si="22"/>
        <v>0</v>
      </c>
      <c r="J103" s="22" t="str">
        <f t="shared" si="23"/>
        <v>-</v>
      </c>
      <c r="K103" s="21" t="str">
        <f t="shared" si="18"/>
        <v>-</v>
      </c>
    </row>
    <row r="104" spans="2:11" ht="12.75">
      <c r="B104" s="28">
        <v>90</v>
      </c>
      <c r="C104" s="21" t="str">
        <f ca="1" t="shared" si="19"/>
        <v>-</v>
      </c>
      <c r="D104" s="22" t="str">
        <f ca="1" t="shared" si="15"/>
        <v>-</v>
      </c>
      <c r="E104" s="22" t="str">
        <f t="shared" si="20"/>
        <v>No</v>
      </c>
      <c r="F104" s="22" t="str">
        <f t="shared" si="21"/>
        <v>-</v>
      </c>
      <c r="G104" s="22" t="str">
        <f ca="1" t="shared" si="16"/>
        <v>-</v>
      </c>
      <c r="H104" s="22" t="str">
        <f ca="1" t="shared" si="17"/>
        <v>-</v>
      </c>
      <c r="I104" s="22">
        <f t="shared" si="22"/>
        <v>0</v>
      </c>
      <c r="J104" s="22" t="str">
        <f t="shared" si="23"/>
        <v>-</v>
      </c>
      <c r="K104" s="21" t="str">
        <f t="shared" si="18"/>
        <v>-</v>
      </c>
    </row>
    <row r="105" spans="2:11" ht="12.75">
      <c r="B105" s="28">
        <v>91</v>
      </c>
      <c r="C105" s="21" t="str">
        <f ca="1" t="shared" si="19"/>
        <v>-</v>
      </c>
      <c r="D105" s="22" t="str">
        <f ca="1" t="shared" si="15"/>
        <v>-</v>
      </c>
      <c r="E105" s="22" t="str">
        <f t="shared" si="20"/>
        <v>No</v>
      </c>
      <c r="F105" s="22" t="str">
        <f t="shared" si="21"/>
        <v>-</v>
      </c>
      <c r="G105" s="22" t="str">
        <f ca="1" t="shared" si="16"/>
        <v>-</v>
      </c>
      <c r="H105" s="22" t="str">
        <f ca="1" t="shared" si="17"/>
        <v>-</v>
      </c>
      <c r="I105" s="22">
        <f t="shared" si="22"/>
        <v>0</v>
      </c>
      <c r="J105" s="22" t="str">
        <f t="shared" si="23"/>
        <v>-</v>
      </c>
      <c r="K105" s="21" t="str">
        <f t="shared" si="18"/>
        <v>-</v>
      </c>
    </row>
    <row r="106" spans="2:11" ht="12.75">
      <c r="B106" s="28">
        <v>92</v>
      </c>
      <c r="C106" s="21" t="str">
        <f ca="1" t="shared" si="19"/>
        <v>-</v>
      </c>
      <c r="D106" s="22" t="str">
        <f ca="1" t="shared" si="15"/>
        <v>-</v>
      </c>
      <c r="E106" s="22" t="str">
        <f t="shared" si="20"/>
        <v>No</v>
      </c>
      <c r="F106" s="22" t="str">
        <f t="shared" si="21"/>
        <v>-</v>
      </c>
      <c r="G106" s="22" t="str">
        <f ca="1" t="shared" si="16"/>
        <v>-</v>
      </c>
      <c r="H106" s="22" t="str">
        <f ca="1" t="shared" si="17"/>
        <v>-</v>
      </c>
      <c r="I106" s="22">
        <f t="shared" si="22"/>
        <v>0</v>
      </c>
      <c r="J106" s="22" t="str">
        <f t="shared" si="23"/>
        <v>-</v>
      </c>
      <c r="K106" s="21" t="str">
        <f t="shared" si="18"/>
        <v>-</v>
      </c>
    </row>
    <row r="107" spans="2:11" ht="12.75">
      <c r="B107" s="28">
        <v>93</v>
      </c>
      <c r="C107" s="21" t="str">
        <f ca="1" t="shared" si="19"/>
        <v>-</v>
      </c>
      <c r="D107" s="22" t="str">
        <f ca="1" t="shared" si="15"/>
        <v>-</v>
      </c>
      <c r="E107" s="22" t="str">
        <f t="shared" si="20"/>
        <v>No</v>
      </c>
      <c r="F107" s="22" t="str">
        <f t="shared" si="21"/>
        <v>-</v>
      </c>
      <c r="G107" s="22" t="str">
        <f ca="1" t="shared" si="16"/>
        <v>-</v>
      </c>
      <c r="H107" s="22" t="str">
        <f ca="1" t="shared" si="17"/>
        <v>-</v>
      </c>
      <c r="I107" s="22">
        <f t="shared" si="22"/>
        <v>0</v>
      </c>
      <c r="J107" s="22" t="str">
        <f t="shared" si="23"/>
        <v>-</v>
      </c>
      <c r="K107" s="21" t="str">
        <f t="shared" si="18"/>
        <v>-</v>
      </c>
    </row>
    <row r="108" spans="2:11" ht="12.75">
      <c r="B108" s="28">
        <v>94</v>
      </c>
      <c r="C108" s="21" t="str">
        <f ca="1" t="shared" si="19"/>
        <v>-</v>
      </c>
      <c r="D108" s="22" t="str">
        <f ca="1" t="shared" si="15"/>
        <v>-</v>
      </c>
      <c r="E108" s="22" t="str">
        <f t="shared" si="20"/>
        <v>No</v>
      </c>
      <c r="F108" s="22" t="str">
        <f t="shared" si="21"/>
        <v>-</v>
      </c>
      <c r="G108" s="22" t="str">
        <f ca="1" t="shared" si="16"/>
        <v>-</v>
      </c>
      <c r="H108" s="22" t="str">
        <f ca="1" t="shared" si="17"/>
        <v>-</v>
      </c>
      <c r="I108" s="22">
        <f t="shared" si="22"/>
        <v>0</v>
      </c>
      <c r="J108" s="22" t="str">
        <f t="shared" si="23"/>
        <v>-</v>
      </c>
      <c r="K108" s="21" t="str">
        <f t="shared" si="18"/>
        <v>-</v>
      </c>
    </row>
    <row r="109" spans="2:11" ht="12.75">
      <c r="B109" s="28">
        <v>95</v>
      </c>
      <c r="C109" s="21" t="str">
        <f ca="1" t="shared" si="19"/>
        <v>-</v>
      </c>
      <c r="D109" s="22" t="str">
        <f ca="1" t="shared" si="15"/>
        <v>-</v>
      </c>
      <c r="E109" s="22" t="str">
        <f t="shared" si="20"/>
        <v>No</v>
      </c>
      <c r="F109" s="22" t="str">
        <f t="shared" si="21"/>
        <v>-</v>
      </c>
      <c r="G109" s="22" t="str">
        <f ca="1" t="shared" si="16"/>
        <v>-</v>
      </c>
      <c r="H109" s="22" t="str">
        <f ca="1" t="shared" si="17"/>
        <v>-</v>
      </c>
      <c r="I109" s="22">
        <f t="shared" si="22"/>
        <v>0</v>
      </c>
      <c r="J109" s="22" t="str">
        <f t="shared" si="23"/>
        <v>-</v>
      </c>
      <c r="K109" s="21" t="str">
        <f t="shared" si="18"/>
        <v>-</v>
      </c>
    </row>
    <row r="110" spans="2:11" ht="12.75">
      <c r="B110" s="28">
        <v>96</v>
      </c>
      <c r="C110" s="21" t="str">
        <f ca="1" t="shared" si="19"/>
        <v>-</v>
      </c>
      <c r="D110" s="22" t="str">
        <f ca="1" t="shared" si="15"/>
        <v>-</v>
      </c>
      <c r="E110" s="22" t="str">
        <f t="shared" si="20"/>
        <v>No</v>
      </c>
      <c r="F110" s="22" t="str">
        <f t="shared" si="21"/>
        <v>-</v>
      </c>
      <c r="G110" s="22" t="str">
        <f ca="1" t="shared" si="16"/>
        <v>-</v>
      </c>
      <c r="H110" s="22" t="str">
        <f ca="1" t="shared" si="17"/>
        <v>-</v>
      </c>
      <c r="I110" s="22">
        <f t="shared" si="22"/>
        <v>0</v>
      </c>
      <c r="J110" s="22" t="str">
        <f t="shared" si="23"/>
        <v>-</v>
      </c>
      <c r="K110" s="21" t="str">
        <f t="shared" si="18"/>
        <v>-</v>
      </c>
    </row>
    <row r="111" spans="2:11" ht="12.75">
      <c r="B111" s="28">
        <v>97</v>
      </c>
      <c r="C111" s="21" t="str">
        <f ca="1" t="shared" si="19"/>
        <v>-</v>
      </c>
      <c r="D111" s="22" t="str">
        <f ca="1" t="shared" si="15"/>
        <v>-</v>
      </c>
      <c r="E111" s="22" t="str">
        <f t="shared" si="20"/>
        <v>No</v>
      </c>
      <c r="F111" s="22" t="str">
        <f t="shared" si="21"/>
        <v>-</v>
      </c>
      <c r="G111" s="22" t="str">
        <f ca="1" t="shared" si="16"/>
        <v>-</v>
      </c>
      <c r="H111" s="22" t="str">
        <f ca="1" t="shared" si="17"/>
        <v>-</v>
      </c>
      <c r="I111" s="22">
        <f t="shared" si="22"/>
        <v>0</v>
      </c>
      <c r="J111" s="22" t="str">
        <f t="shared" si="23"/>
        <v>-</v>
      </c>
      <c r="K111" s="21" t="str">
        <f t="shared" si="18"/>
        <v>-</v>
      </c>
    </row>
    <row r="112" spans="2:11" ht="12.75">
      <c r="B112" s="28">
        <v>98</v>
      </c>
      <c r="C112" s="21" t="str">
        <f ca="1">IF(ISBLANK(OFFSET(QuestionList,$B112,1)),"-",OFFSET(QuestionList,B112,1))</f>
        <v>-</v>
      </c>
      <c r="D112" s="22" t="str">
        <f ca="1" t="shared" si="15"/>
        <v>-</v>
      </c>
      <c r="E112" s="22" t="str">
        <f t="shared" si="20"/>
        <v>No</v>
      </c>
      <c r="F112" s="22" t="str">
        <f t="shared" si="21"/>
        <v>-</v>
      </c>
      <c r="G112" s="22" t="str">
        <f ca="1" t="shared" si="16"/>
        <v>-</v>
      </c>
      <c r="H112" s="22" t="str">
        <f ca="1" t="shared" si="17"/>
        <v>-</v>
      </c>
      <c r="I112" s="22">
        <f t="shared" si="22"/>
        <v>0</v>
      </c>
      <c r="J112" s="22" t="str">
        <f t="shared" si="23"/>
        <v>-</v>
      </c>
      <c r="K112" s="21" t="str">
        <f t="shared" si="18"/>
        <v>-</v>
      </c>
    </row>
    <row r="113" spans="2:11" ht="12.75">
      <c r="B113" s="28">
        <v>99</v>
      </c>
      <c r="C113" s="21" t="str">
        <f ca="1">IF(ISBLANK(OFFSET(QuestionList,$B113,1)),"-",OFFSET(QuestionList,B113,1))</f>
        <v>-</v>
      </c>
      <c r="D113" s="22" t="str">
        <f ca="1" t="shared" si="15"/>
        <v>-</v>
      </c>
      <c r="E113" s="22" t="str">
        <f t="shared" si="20"/>
        <v>No</v>
      </c>
      <c r="F113" s="22" t="str">
        <f t="shared" si="21"/>
        <v>-</v>
      </c>
      <c r="G113" s="22" t="str">
        <f ca="1" t="shared" si="16"/>
        <v>-</v>
      </c>
      <c r="H113" s="22" t="str">
        <f ca="1" t="shared" si="17"/>
        <v>-</v>
      </c>
      <c r="I113" s="22">
        <f t="shared" si="22"/>
        <v>0</v>
      </c>
      <c r="J113" s="22" t="str">
        <f t="shared" si="23"/>
        <v>-</v>
      </c>
      <c r="K113" s="21" t="str">
        <f t="shared" si="18"/>
        <v>-</v>
      </c>
    </row>
    <row r="114" spans="2:11" ht="12.75">
      <c r="B114" s="28">
        <v>100</v>
      </c>
      <c r="C114" s="21" t="str">
        <f ca="1">IF(ISBLANK(OFFSET(QuestionList,$B114,1)),"-",OFFSET(QuestionList,B114,1))</f>
        <v>-</v>
      </c>
      <c r="D114" s="22" t="str">
        <f ca="1" t="shared" si="15"/>
        <v>-</v>
      </c>
      <c r="E114" s="22" t="str">
        <f t="shared" si="20"/>
        <v>No</v>
      </c>
      <c r="F114" s="22" t="str">
        <f t="shared" si="21"/>
        <v>-</v>
      </c>
      <c r="G114" s="22" t="str">
        <f ca="1" t="shared" si="16"/>
        <v>-</v>
      </c>
      <c r="H114" s="22" t="str">
        <f ca="1" t="shared" si="17"/>
        <v>-</v>
      </c>
      <c r="I114" s="22">
        <f t="shared" si="22"/>
        <v>0</v>
      </c>
      <c r="J114" s="22" t="str">
        <f t="shared" si="23"/>
        <v>-</v>
      </c>
      <c r="K114" s="21" t="str">
        <f t="shared" si="18"/>
        <v>-</v>
      </c>
    </row>
  </sheetData>
  <sheetProtection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 Probability Selling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HPS Compatibility Estimator</dc:title>
  <dc:subject>Will High Probability Selling Work for Me?</dc:subject>
  <dc:creator>Carl W. Ingalls</dc:creator>
  <cp:keywords/>
  <dc:description>A questionnaire that helps estimate the odds that HPS will work for the respondent, based upon attitudes, behaviors, and beliefs.</dc:description>
  <cp:lastModifiedBy>Carl Ingalls</cp:lastModifiedBy>
  <cp:lastPrinted>2011-03-23T19:46:24Z</cp:lastPrinted>
  <dcterms:created xsi:type="dcterms:W3CDTF">1996-10-14T23:33:28Z</dcterms:created>
  <dcterms:modified xsi:type="dcterms:W3CDTF">2011-03-23T21:41:45Z</dcterms:modified>
  <cp:category/>
  <cp:version/>
  <cp:contentType/>
  <cp:contentStatus/>
</cp:coreProperties>
</file>